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drawings/drawing1.xml" ContentType="application/vnd.openxmlformats-officedocument.drawing+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xl/queryTables/queryTable10.xml" ContentType="application/vnd.openxmlformats-officedocument.spreadsheetml.queryTable+xml"/>
  <Override PartName="/xl/queryTables/queryTable11.xml" ContentType="application/vnd.openxmlformats-officedocument.spreadsheetml.queryTable+xml"/>
  <Override PartName="/xl/queryTables/queryTable12.xml" ContentType="application/vnd.openxmlformats-officedocument.spreadsheetml.queryTable+xml"/>
  <Override PartName="/xl/queryTables/queryTable13.xml" ContentType="application/vnd.openxmlformats-officedocument.spreadsheetml.queryTable+xml"/>
  <Override PartName="/xl/queryTables/queryTable14.xml" ContentType="application/vnd.openxmlformats-officedocument.spreadsheetml.queryTable+xml"/>
  <Override PartName="/xl/queryTables/queryTable15.xml" ContentType="application/vnd.openxmlformats-officedocument.spreadsheetml.queryTable+xml"/>
  <Override PartName="/xl/drawings/drawing2.xml" ContentType="application/vnd.openxmlformats-officedocument.drawing+xml"/>
  <Override PartName="/xl/queryTables/queryTable16.xml" ContentType="application/vnd.openxmlformats-officedocument.spreadsheetml.queryTable+xml"/>
  <Override PartName="/xl/queryTables/queryTable17.xml" ContentType="application/vnd.openxmlformats-officedocument.spreadsheetml.queryTable+xml"/>
  <Override PartName="/xl/queryTables/queryTable18.xml" ContentType="application/vnd.openxmlformats-officedocument.spreadsheetml.queryTable+xml"/>
  <Override PartName="/xl/queryTables/queryTable19.xml" ContentType="application/vnd.openxmlformats-officedocument.spreadsheetml.queryTable+xml"/>
  <Override PartName="/xl/queryTables/queryTable20.xml" ContentType="application/vnd.openxmlformats-officedocument.spreadsheetml.queryTable+xml"/>
  <Override PartName="/xl/queryTables/queryTable21.xml" ContentType="application/vnd.openxmlformats-officedocument.spreadsheetml.queryTable+xml"/>
  <Override PartName="/xl/queryTables/queryTable22.xml" ContentType="application/vnd.openxmlformats-officedocument.spreadsheetml.queryTable+xml"/>
  <Override PartName="/xl/queryTables/queryTable23.xml" ContentType="application/vnd.openxmlformats-officedocument.spreadsheetml.queryTable+xml"/>
  <Override PartName="/xl/queryTables/queryTable24.xml" ContentType="application/vnd.openxmlformats-officedocument.spreadsheetml.queryTable+xml"/>
  <Override PartName="/xl/queryTables/queryTable25.xml" ContentType="application/vnd.openxmlformats-officedocument.spreadsheetml.queryTable+xml"/>
  <Override PartName="/xl/queryTables/queryTable26.xml" ContentType="application/vnd.openxmlformats-officedocument.spreadsheetml.queryTable+xml"/>
  <Override PartName="/xl/queryTables/queryTable27.xml" ContentType="application/vnd.openxmlformats-officedocument.spreadsheetml.queryTable+xml"/>
  <Override PartName="/xl/queryTables/queryTable28.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C:\Users\hpdaruwalla\Desktop\"/>
    </mc:Choice>
  </mc:AlternateContent>
  <xr:revisionPtr revIDLastSave="0" documentId="8_{9B11E6C9-5ADD-480D-80DD-ABCF48206BB3}" xr6:coauthVersionLast="47" xr6:coauthVersionMax="47" xr10:uidLastSave="{00000000-0000-0000-0000-000000000000}"/>
  <bookViews>
    <workbookView xWindow="-120" yWindow="-120" windowWidth="24240" windowHeight="13020" xr2:uid="{EAC28086-AD2F-4A10-896A-452963FBC68B}"/>
  </bookViews>
  <sheets>
    <sheet name="Index" sheetId="1" r:id="rId1"/>
    <sheet name="TELSFSIF" sheetId="2" r:id="rId2"/>
    <sheet name="THLSFSIF" sheetId="3" r:id="rId3"/>
  </sheets>
  <definedNames>
    <definedName name="_IEF1">#REF!</definedName>
    <definedName name="_IEF2">#REF!</definedName>
    <definedName name="AAA">#REF!</definedName>
    <definedName name="h">#REF!</definedName>
    <definedName name="IEF">#REF!</definedName>
    <definedName name="Main_Sheet" localSheetId="0">Index!$A$1:$D$3</definedName>
    <definedName name="raja">#REF!</definedName>
    <definedName name="TAF">#REF!</definedName>
    <definedName name="TBAF">#REF!</definedName>
    <definedName name="TBCF">#REF!</definedName>
    <definedName name="TBFSF">#REF!</definedName>
    <definedName name="TBMCIF">#REF!</definedName>
    <definedName name="TBPSUF">#REF!</definedName>
    <definedName name="TBSBGIF">#REF!</definedName>
    <definedName name="TBSEQIF">#REF!</definedName>
    <definedName name="TCF">#REF!</definedName>
    <definedName name="TCF_EQDetails">#REF!</definedName>
    <definedName name="TCIGIF0426">#REF!</definedName>
    <definedName name="TCORPBF">#REF!</definedName>
    <definedName name="TCPF1">#REF!</definedName>
    <definedName name="TCPF2">#REF!</definedName>
    <definedName name="TCS">#REF!</definedName>
    <definedName name="TDAF2A">#REF!</definedName>
    <definedName name="TDAF2B">#REF!</definedName>
    <definedName name="TDAF2C">#REF!</definedName>
    <definedName name="TDAF3A">#REF!</definedName>
    <definedName name="TDAFA">#REF!</definedName>
    <definedName name="TDAFB">#REF!</definedName>
    <definedName name="TDAFC">#REF!</definedName>
    <definedName name="TDBF">#REF!</definedName>
    <definedName name="TDIF">#REF!</definedName>
    <definedName name="TDIVYF">#REF!</definedName>
    <definedName name="TDYF">#REF!</definedName>
    <definedName name="TEGF">#REF!</definedName>
    <definedName name="TELSFSIF">TELSFSIF!$B$1</definedName>
    <definedName name="TELSFSIF_Aif_cat" localSheetId="1">TELSFSIF!$B$142:$H$143</definedName>
    <definedName name="TELSFSIF_Debt_Related" localSheetId="1">TELSFSIF!$B$125:$H$126</definedName>
    <definedName name="TELSFSIF_Debt_Related_UNLISTED" localSheetId="1">TELSFSIF!$B$128:$H$129</definedName>
    <definedName name="TELSFSIF_EQ" localSheetId="1">TELSFSIF!$B$14:$I$69</definedName>
    <definedName name="TELSFSIF_EQ_FU_Related" localSheetId="1">TELSFSIF!$B$116:$I$117</definedName>
    <definedName name="TELSFSIF_EQ_Related" localSheetId="1">TELSFSIF!$B$93:$I$114</definedName>
    <definedName name="TELSFSIF_FD" localSheetId="1">TELSFSIF!$B$145:$H$146</definedName>
    <definedName name="TELSFSIF_Foreign_Units" localSheetId="1">TELSFSIF!$B$151:$H$152</definedName>
    <definedName name="TELSFSIF_GOV_SEC" localSheetId="1">TELSFSIF!$B$119:$H$123</definedName>
    <definedName name="TELSFSIF_MM" localSheetId="1">TELSFSIF!$B$137:$H$138</definedName>
    <definedName name="TELSFSIF_Mutual_F_Units" localSheetId="1">TELSFSIF!$B$148:$H$149</definedName>
    <definedName name="TELSFSIF_Securitied_Debt" localSheetId="1">TELSFSIF!$B$131:$H$132</definedName>
    <definedName name="TELSFSIF_Securitied_Debt_1" localSheetId="1">TELSFSIF!$B$134:$H$135</definedName>
    <definedName name="TELSFSIFNAV_1" localSheetId="1">TELSFSIF!$B$167:$B$174</definedName>
    <definedName name="TEMF">#REF!</definedName>
    <definedName name="TEOF">#REF!</definedName>
    <definedName name="TEQPEF">#REF!</definedName>
    <definedName name="TFEF">#REF!</definedName>
    <definedName name="TFF">#REF!</definedName>
    <definedName name="TFFSP1">#REF!</definedName>
    <definedName name="TFHA20">#REF!</definedName>
    <definedName name="TFHA32">#REF!</definedName>
    <definedName name="TFHAP1">#REF!</definedName>
    <definedName name="TFHAP2">#REF!</definedName>
    <definedName name="TFHF">#REF!</definedName>
    <definedName name="TFIPA1">#REF!</definedName>
    <definedName name="TFIPA2">#REF!</definedName>
    <definedName name="TFIPA3">#REF!</definedName>
    <definedName name="TFIPB2">#REF!</definedName>
    <definedName name="TFIPB3">#REF!</definedName>
    <definedName name="TFIPC2">#REF!</definedName>
    <definedName name="TFIPC3">#REF!</definedName>
    <definedName name="TFM40B">#REF!</definedName>
    <definedName name="TFM40C">#REF!</definedName>
    <definedName name="TFM40F">#REF!</definedName>
    <definedName name="TFM40H">#REF!</definedName>
    <definedName name="TFM42A">#REF!</definedName>
    <definedName name="TFM42B">#REF!</definedName>
    <definedName name="TFM42C">#REF!</definedName>
    <definedName name="TFM42D">#REF!</definedName>
    <definedName name="TFM42E">#REF!</definedName>
    <definedName name="TFM42F">#REF!</definedName>
    <definedName name="TFM42G">#REF!</definedName>
    <definedName name="TFM42H">#REF!</definedName>
    <definedName name="TFM42I">#REF!</definedName>
    <definedName name="TFM43A">#REF!</definedName>
    <definedName name="TFM43B">#REF!</definedName>
    <definedName name="TFM43C">#REF!</definedName>
    <definedName name="TFM43D">#REF!</definedName>
    <definedName name="TFM43E">#REF!</definedName>
    <definedName name="TFM44A">#REF!</definedName>
    <definedName name="TFM44B">#REF!</definedName>
    <definedName name="TFM44C">#REF!</definedName>
    <definedName name="TFM44D">#REF!</definedName>
    <definedName name="TFM45A">#REF!</definedName>
    <definedName name="TFM45B">#REF!</definedName>
    <definedName name="TFM45C">#REF!</definedName>
    <definedName name="TFM45D">#REF!</definedName>
    <definedName name="TFM45E">#REF!</definedName>
    <definedName name="TFM46A">#REF!</definedName>
    <definedName name="TFM46B">#REF!</definedName>
    <definedName name="TFM46C">#REF!</definedName>
    <definedName name="TFM46D">#REF!</definedName>
    <definedName name="TFM46E">#REF!</definedName>
    <definedName name="TFM46F">#REF!</definedName>
    <definedName name="TFM46G">#REF!</definedName>
    <definedName name="TFM46H">#REF!</definedName>
    <definedName name="TFM46I">#REF!</definedName>
    <definedName name="TFM46J">#REF!</definedName>
    <definedName name="TFM46K">#REF!</definedName>
    <definedName name="TFM46L">#REF!</definedName>
    <definedName name="TFM46M">#REF!</definedName>
    <definedName name="TFM46N">#REF!</definedName>
    <definedName name="TFM46O">#REF!</definedName>
    <definedName name="TFM46P">#REF!</definedName>
    <definedName name="TFM46Q">#REF!</definedName>
    <definedName name="TFM46R">#REF!</definedName>
    <definedName name="TFM46S">#REF!</definedName>
    <definedName name="TFM46T">#REF!</definedName>
    <definedName name="TFM47A">#REF!</definedName>
    <definedName name="TFM47B">#REF!</definedName>
    <definedName name="TFM47C">#REF!</definedName>
    <definedName name="TFM47D">#REF!</definedName>
    <definedName name="TFM47E">#REF!</definedName>
    <definedName name="TFM47F">#REF!</definedName>
    <definedName name="TFM47G">#REF!</definedName>
    <definedName name="TFM47H">#REF!</definedName>
    <definedName name="TFM47I">#REF!</definedName>
    <definedName name="TFM47J">#REF!</definedName>
    <definedName name="TFM47K">#REF!</definedName>
    <definedName name="TFM47L">#REF!</definedName>
    <definedName name="TFM47M">#REF!</definedName>
    <definedName name="TFM47N">#REF!</definedName>
    <definedName name="TFM48A">#REF!</definedName>
    <definedName name="TFM48B">#REF!</definedName>
    <definedName name="TFM48C">#REF!</definedName>
    <definedName name="TFM48D">#REF!</definedName>
    <definedName name="TFM48E">#REF!</definedName>
    <definedName name="TFM48F">#REF!</definedName>
    <definedName name="TFM48G">#REF!</definedName>
    <definedName name="TFM49A">#REF!</definedName>
    <definedName name="TFM49B">#REF!</definedName>
    <definedName name="TFM49C">#REF!</definedName>
    <definedName name="TFM53A">#REF!</definedName>
    <definedName name="TFM53B">#REF!</definedName>
    <definedName name="TFM53C">#REF!</definedName>
    <definedName name="TFM54A">#REF!</definedName>
    <definedName name="TFM54B">#REF!</definedName>
    <definedName name="TFM54C">#REF!</definedName>
    <definedName name="TFM55A">#REF!</definedName>
    <definedName name="TFM55B">#REF!</definedName>
    <definedName name="TFM55C">#REF!</definedName>
    <definedName name="TFM55D">#REF!</definedName>
    <definedName name="TFM55E">#REF!</definedName>
    <definedName name="TFM55F">#REF!</definedName>
    <definedName name="TFM55G">#REF!</definedName>
    <definedName name="TFM55H">#REF!</definedName>
    <definedName name="TFM55I">#REF!</definedName>
    <definedName name="TFM55J">#REF!</definedName>
    <definedName name="TFM56A">#REF!</definedName>
    <definedName name="TFM56B">#REF!</definedName>
    <definedName name="TFM56C">#REF!</definedName>
    <definedName name="TFM56D">#REF!</definedName>
    <definedName name="TFM56E">#REF!</definedName>
    <definedName name="TFM56F">#REF!</definedName>
    <definedName name="TFM61A">#REF!</definedName>
    <definedName name="TFM61D">#REF!</definedName>
    <definedName name="TFMP02">#REF!</definedName>
    <definedName name="TFMP04">#REF!</definedName>
    <definedName name="TFMP15">#REF!</definedName>
    <definedName name="TFMP19">#REF!</definedName>
    <definedName name="TFMP22">#REF!</definedName>
    <definedName name="TFMP23">#REF!</definedName>
    <definedName name="TFMP24">#REF!</definedName>
    <definedName name="TFMP25">#REF!</definedName>
    <definedName name="TFMP27">#REF!</definedName>
    <definedName name="TFMP30">#REF!</definedName>
    <definedName name="TFMP32">#REF!</definedName>
    <definedName name="TFMP33">#REF!</definedName>
    <definedName name="TFMP35">#REF!</definedName>
    <definedName name="TFMP36">#REF!</definedName>
    <definedName name="TFMP37">#REF!</definedName>
    <definedName name="TFMP38">#REF!</definedName>
    <definedName name="TFMP40">#REF!</definedName>
    <definedName name="TFMP41">#REF!</definedName>
    <definedName name="TFMP42">#REF!</definedName>
    <definedName name="TFMP43">#REF!</definedName>
    <definedName name="TFMP44">#REF!</definedName>
    <definedName name="TFMP45">#REF!</definedName>
    <definedName name="TFRF">#REF!</definedName>
    <definedName name="TFRLTF">#REF!</definedName>
    <definedName name="TFRSTF">#REF!</definedName>
    <definedName name="TFTF1">#REF!</definedName>
    <definedName name="TFTF2A">#REF!</definedName>
    <definedName name="TFTF2B">#REF!</definedName>
    <definedName name="TGEIFA">#REF!</definedName>
    <definedName name="TGEIFB">#REF!</definedName>
    <definedName name="TGLDETF">#REF!</definedName>
    <definedName name="TGLDFOF">#REF!</definedName>
    <definedName name="TGMTF">#REF!</definedName>
    <definedName name="TGSFR">#REF!</definedName>
    <definedName name="TGSMF">#REF!</definedName>
    <definedName name="THLSFSIF">THLSFSIF!$B$1</definedName>
    <definedName name="THLSFSIF_Aif_cat_1" localSheetId="2">THLSFSIF!$B$126:$H$127</definedName>
    <definedName name="THLSFSIF_Debt_Related_1" localSheetId="2">THLSFSIF!$B$106:$H$110</definedName>
    <definedName name="THLSFSIF_Debt_Related_UNLISTED_1" localSheetId="2">THLSFSIF!$B$112:$H$113</definedName>
    <definedName name="THLSFSIF_EQ" localSheetId="2">THLSFSIF!$B$13:$I$58</definedName>
    <definedName name="THLSFSIF_EQ_FU_Related" localSheetId="2">THLSFSIF!#REF!</definedName>
    <definedName name="THLSFSIF_EQ_Related" localSheetId="2">THLSFSIF!$B$70:$I$93</definedName>
    <definedName name="THLSFSIF_FD_1" localSheetId="2">THLSFSIF!$B$129:$H$130</definedName>
    <definedName name="THLSFSIF_Foreign_Units_1" localSheetId="2">THLSFSIF!$B$135:$H$136</definedName>
    <definedName name="THLSFSIF_GOV_SEC" localSheetId="2">THLSFSIF!$B$97:$H$105</definedName>
    <definedName name="THLSFSIF_MM_1" localSheetId="2">THLSFSIF!$B$121:$H$124</definedName>
    <definedName name="THLSFSIF_Mutual_F_Units_1" localSheetId="2">THLSFSIF!$B$132:$H$133</definedName>
    <definedName name="THLSFSIF_Securitied_Debt_1_1" localSheetId="2">THLSFSIF!$B$118:$H$119</definedName>
    <definedName name="THLSFSIF_Securitied_Debt_2" localSheetId="2">THLSFSIF!$B$115:$H$116</definedName>
    <definedName name="THLSFSIFNAV" localSheetId="2">THLSFSIF!$B$151:$B$158</definedName>
    <definedName name="THOF">#REF!</definedName>
    <definedName name="TICF">#REF!</definedName>
    <definedName name="TIFA">#REF!</definedName>
    <definedName name="TIFNA">#REF!</definedName>
    <definedName name="TIFSA">#REF!</definedName>
    <definedName name="TIGIF">#REF!</definedName>
    <definedName name="TIIF">#REF!</definedName>
    <definedName name="TINR">#REF!</definedName>
    <definedName name="TIPAAFOF">#REF!</definedName>
    <definedName name="TIPF">#REF!</definedName>
    <definedName name="TIPFSP1">#REF!</definedName>
    <definedName name="TIPHF">#REF!</definedName>
    <definedName name="TISF">#REF!</definedName>
    <definedName name="TITSF">#REF!</definedName>
    <definedName name="TLF">#REF!</definedName>
    <definedName name="TLMF">#REF!</definedName>
    <definedName name="TMAOF">#REF!</definedName>
    <definedName name="TMCAPF">#REF!</definedName>
    <definedName name="TMIF">#REF!</definedName>
    <definedName name="TMPF">#REF!</definedName>
    <definedName name="TMULTICF">#REF!</definedName>
    <definedName name="TNA30IF">#REF!</definedName>
    <definedName name="TNAIF">#REF!</definedName>
    <definedName name="TNCMIF">#REF!</definedName>
    <definedName name="TNETF">#REF!</definedName>
    <definedName name="TNFSIF">#REF!</definedName>
    <definedName name="TNGIF1226">#REF!</definedName>
    <definedName name="TNGIF1229">#REF!</definedName>
    <definedName name="TNIDETF">#REF!</definedName>
    <definedName name="TNIDFOF">#REF!</definedName>
    <definedName name="TNITIF">#REF!</definedName>
    <definedName name="TNMIF150">#REF!</definedName>
    <definedName name="TNMIIF">#REF!</definedName>
    <definedName name="TNMIMIF">#REF!</definedName>
    <definedName name="TNMMIF">#REF!</definedName>
    <definedName name="TNMSHIF">#REF!</definedName>
    <definedName name="TNNIF">#REF!</definedName>
    <definedName name="TNPBETF">#REF!</definedName>
    <definedName name="TNRIF">#REF!</definedName>
    <definedName name="TNSIFDEC27">#REF!</definedName>
    <definedName name="TOF">#REF!</definedName>
    <definedName name="TOIIS">#REF!</definedName>
    <definedName name="TOIOS">#REF!</definedName>
    <definedName name="TOISS">#REF!</definedName>
    <definedName name="TQNTF">#REF!</definedName>
    <definedName name="TREF">#REF!</definedName>
    <definedName name="TRSFC">#REF!</definedName>
    <definedName name="TRSFM">#REF!</definedName>
    <definedName name="TRSFP">#REF!</definedName>
    <definedName name="TSCAPF">#REF!</definedName>
    <definedName name="TSIPF3">#REF!</definedName>
    <definedName name="TSLVETF">#REF!</definedName>
    <definedName name="TSLVFOF">#REF!</definedName>
    <definedName name="TSTBF">#REF!</definedName>
    <definedName name="TTAF1">#REF!</definedName>
    <definedName name="TTMF">#REF!</definedName>
    <definedName name="TTMFSP1">#REF!</definedName>
    <definedName name="TTOFE">#REF!</definedName>
    <definedName name="TTSF96">#REF!</definedName>
    <definedName name="TUDG3S">#REF!</definedName>
    <definedName name="TUDS">#REF!</definedName>
    <definedName name="TURG3S">#REF!</definedName>
    <definedName name="TURS">#REF!</definedName>
    <definedName name="TUSTF">#REF!</definedName>
    <definedName name="TVFS1">#REF!</definedName>
    <definedName name="TVFS2">#REF!</definedName>
    <definedName name="TYC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97" i="3" l="1"/>
  <c r="C246" i="3" l="1"/>
  <c r="C238" i="3"/>
  <c r="C198" i="3"/>
  <c r="C201" i="3" s="1"/>
  <c r="H137" i="3"/>
  <c r="G137" i="3"/>
  <c r="H134" i="3"/>
  <c r="G134" i="3"/>
  <c r="H131" i="3"/>
  <c r="G131" i="3"/>
  <c r="H128" i="3"/>
  <c r="G128" i="3"/>
  <c r="H125" i="3"/>
  <c r="G125" i="3"/>
  <c r="H120" i="3"/>
  <c r="G120" i="3"/>
  <c r="H117" i="3"/>
  <c r="G117" i="3"/>
  <c r="H114" i="3"/>
  <c r="G114" i="3"/>
  <c r="H111" i="3"/>
  <c r="G111" i="3"/>
  <c r="H105" i="3"/>
  <c r="G105" i="3"/>
  <c r="C275" i="2"/>
  <c r="C265" i="2"/>
  <c r="C217" i="2"/>
  <c r="C212" i="2"/>
  <c r="H141" i="2"/>
  <c r="G141" i="2"/>
  <c r="H109" i="2"/>
  <c r="G109" i="2"/>
  <c r="G86" i="2"/>
  <c r="G89" i="2" s="1"/>
  <c r="G155" i="2" s="1"/>
  <c r="G156" i="2" s="1"/>
  <c r="H86" i="2"/>
  <c r="H89" i="2" s="1"/>
  <c r="C278" i="2" l="1"/>
  <c r="C220" i="2"/>
  <c r="C249" i="3"/>
  <c r="G86" i="3"/>
  <c r="H155" i="2"/>
  <c r="H115" i="2"/>
  <c r="G115" i="2"/>
  <c r="H94" i="3"/>
  <c r="G94" i="3"/>
  <c r="H86" i="3"/>
  <c r="H63" i="3"/>
  <c r="G63" i="3"/>
  <c r="H59" i="3"/>
  <c r="G59" i="3"/>
  <c r="H153" i="2"/>
  <c r="G153" i="2"/>
  <c r="H150" i="2"/>
  <c r="G150" i="2"/>
  <c r="H147" i="2"/>
  <c r="G147" i="2"/>
  <c r="H144" i="2"/>
  <c r="G144" i="2"/>
  <c r="H136" i="2"/>
  <c r="G136" i="2"/>
  <c r="H133" i="2"/>
  <c r="G133" i="2"/>
  <c r="H130" i="2"/>
  <c r="G130" i="2"/>
  <c r="H127" i="2"/>
  <c r="G127" i="2"/>
  <c r="H124" i="2"/>
  <c r="G124" i="2"/>
  <c r="H95" i="3" l="1"/>
  <c r="H118" i="2"/>
  <c r="H156" i="2"/>
  <c r="H66" i="3"/>
  <c r="G118" i="2"/>
  <c r="G95" i="3"/>
  <c r="G66" i="3"/>
  <c r="H139" i="3" l="1"/>
  <c r="H140" i="3" s="1"/>
  <c r="G139" i="3"/>
  <c r="G140" i="3"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FE1A582-D905-4953-B591-1317613D7476}" name="Connection1360" type="1" refreshedVersion="4"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Jul 2026' and a.scheme='THLSFSIF' _x000d_ _x000d_and WEEKEND_DT='31 Jul 2026' and a.ASSET_TYPE in ('01','45','51','56','57','59')  _x000d_and a.schclass='GLOBAL' and a.security is not null and a.UNITS&gt;0   and LAST_NET_ASSETS&gt;1 and f.schclass='GLOBAL' ) _x000d_where units &gt; 0 _x000d_order by 6 desc"/>
  </connection>
  <connection id="2" xr16:uid="{AEC7D0A5-0517-49B4-8C67-A117E050629D}" name="Connection2317" type="1" refreshedVersion="4" background="1" saveData="1">
    <dbPr connection="DRIVER={Microsoft ODBC for Oracle};UID=TATADB;;" command="select nvl(nvl(c.name,d.name),b.name)||'^' Security,'NA' Yield,nvl(f.name,d.name) Industry,nvl(c.ISIN_CODE,d.name)ISIN_CODE,units,round(a.amount*-1/100000,2) MKTVAL _x000d_ ,round((a.amount*-1/100000)/(LAST_NET_ASSETS/100000)*100,2) &quot;% to NAV&quot; _x000d_ ,null &quot; &quot;  from TATAMFPLUS.schnavbd A _x000d_ join TATAMFPLUS.drvSECURITY b on  a.security=b.drvsecurity  and b.rectype='L' _x000d_ left outer join TATAMFPLUS.BASESECURITY  c on c.security=b.underlying_code and c.rectype='L' _x000d_ left outer join tatamfplus.STKEXINDEX d on  STKEXINDEX=contract_code and d.rectype='L' _x000d_ left outer join TATAMFPLUS.Issuer e on e.issuer=c.issuer and e.rectype='L' _x000d_ left outer join (select distinct industry_group,name,rectype from TATAMFPLUS.INDUSTRY_GROUP D where rectype='L') f on /*f.industry=e.MF_BASIC_INDUSTRY*/f.INDUSTRY_GROUP=e.mf_industry  and f.rectype='L' _x000d_ left outer join   TATAMFPLUS.weeknav g on g.scheme=a.scheme  and g.schclass='GLOBAL' AND WEEKEND_DT=NAV_DATE _x000d_ where nav_Date='31 Jul 2026' and units&lt;&gt;0 and a.security is not null AND A.scheme='THLSFSIF'_x000d_ order by 6 desc"/>
  </connection>
  <connection id="3" xr16:uid="{F4C3AD68-1CAC-4BA9-BFC0-BD3634C6BFC7}" name="Connection2356" type="1" refreshedVersion="4"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1 Jul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1 Jul 2026' and a.scheme='THLSFSIF' _x000d_ _x000d_and WEEKEND_DT='31 Jul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1 Jul 2026'_x000d_left outer join  tatamfplus.weeknav d on  d.weekend_dt='31 Jul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1 Jul 2026' and scheme='THLSFSIF' group by app_refer,value_date _x000d_) f  on f.app_refer=a.deal_ID _x000d_WHERE del_date&lt;='31 Jul 2026' AND mat_date &gt;'31 Jul 2026' and  deal_stat &lt;&gt; 'MAT' and a.rectype='L'  and a.scheme='THLSFSIF')_x000d_order by 6 desc"/>
  </connection>
  <connection id="4" xr16:uid="{8207ADA8-67F6-4C9A-809F-AC5D2DC6CD61}" name="Connection2370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HLSFSIF' _x000d_ _x000d_and WEEKEND_DT='30 Sep 2026' and a.ASSET_TYPE in('05','06','07','09','11','12','14','25','29','34','18','52') and LISTED_Y_N='Y'  _x000d_and a.schclass='GLOBAL' and a.security is not null and a.UNITS&gt;0  and LAST_NET_ASSETS&gt;1 and f.schclass='GLOBAL' ) _x000d_where MKTVAL &gt; 0) order by 6 desc"/>
  </connection>
  <connection id="5" xr16:uid="{18670F5D-617F-42AE-9671-C2910602FFA2}" name="Connection24111"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6" xr16:uid="{7D38FAC0-531E-4765-89E4-D8D28F0B89D9}" name="Connection24821"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7" xr16:uid="{EAE80F99-75E3-4833-826B-3EE030C6A394}" name="Connection24961"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8" xr16:uid="{E8128854-2C81-47CC-AB89-4B82F3238A79}" name="Connection25091"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0 Sep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0 Sep 2026' and a.scheme='THLSFSIF' _x000d_ and LAST_NET_ASSETS&gt;1 and f.SCHCLASS='GLOBAL'_x000d_and WEEKEND_DT='30 Sep 2026' and a.ASSET_TYPE in('16','17','19','20','22','03','15'))  _x000d_where MKTVAL &gt; 0 order by 6 desc"/>
  </connection>
  <connection id="9" xr16:uid="{2D0A40AF-BDCD-46D4-A545-775DE81C5DD3}" name="Connection25231"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10" xr16:uid="{7361783A-8F2E-4BB2-B175-A1B59D16D1D2}" name="Connection2565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11" xr16:uid="{B346BED3-AD96-423D-B576-7AF1BBF5AF2E}" name="Connection2566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12" xr16:uid="{6BE2C723-AADD-444C-B3ED-7F744C04576B}" name="Connection2580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13" xr16:uid="{8CF4E503-1041-43BD-8653-AC188503CA3B}" name="Connection2594"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HLSFS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14" xr16:uid="{89E9D381-BF8C-43D3-81B0-7A748C97B617}" name="Connection2599" type="1" refreshedVersion="4"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Jul 2026' and a.scheme='TELSFSIF' _x000d_ _x000d_and WEEKEND_DT='31 Jul 2026' and a.ASSET_TYPE in ('01','45','51','56','57','59')  _x000d_and a.schclass='GLOBAL' and a.security is not null and a.UNITS&gt;0   and LAST_NET_ASSETS&gt;1 and f.schclass='GLOBAL' ) _x000d_where units &gt; 0 _x000d_order by 6 desc"/>
  </connection>
  <connection id="15" xr16:uid="{756CBC7D-474D-40FB-8ED2-FC72C26BB8D9}" name="Connection2602" type="1" refreshedVersion="4" background="1" saveData="1">
    <dbPr connection="DRIVER={Microsoft ODBC for Oracle};UID=TATADB;;" command="select nvl(nvl(c.name,d.name),b.name)||'^' Security,'NA' Yield,nvl(f.name,d.name) Industry,nvl(c.ISIN_CODE,d.name)ISIN_CODE,units,round(a.amount*-1/100000,2) MKTVAL _x000d_ ,round((a.amount*-1/100000)/(LAST_NET_ASSETS/100000)*100,2) &quot;% to NAV&quot; _x000d_ ,null &quot; &quot;  from TATAMFPLUS.schnavbd A _x000d_ join TATAMFPLUS.drvSECURITY b on  a.security=b.drvsecurity  and b.rectype='L' _x000d_ left outer join TATAMFPLUS.BASESECURITY  c on c.security=b.underlying_code and c.rectype='L' _x000d_ left outer join tatamfplus.STKEXINDEX d on  STKEXINDEX=contract_code and d.rectype='L' _x000d_ left outer join TATAMFPLUS.Issuer e on e.issuer=c.issuer and e.rectype='L' _x000d_ left outer join (select distinct industry_group,name,rectype from TATAMFPLUS.INDUSTRY_GROUP D where rectype='L') f on /*f.industry=e.MF_BASIC_INDUSTRY*/f.INDUSTRY_GROUP=e.mf_industry  and f.rectype='L' _x000d_ left outer join   TATAMFPLUS.weeknav g on g.scheme=a.scheme  and g.schclass='GLOBAL' AND WEEKEND_DT=NAV_DATE _x000d_ where nav_Date='31 Jul 2026' and units&lt;&gt;0 and a.security is not null AND A.scheme='TELSFSIF'_x000d_ order by 6 desc"/>
  </connection>
  <connection id="16" xr16:uid="{3D32E384-5D34-468A-BE2E-E83CC1878363}" name="Connection2607" type="1" refreshedVersion="4"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17" xr16:uid="{5464ACFB-FA35-4B98-B6C4-6464E8E21D11}" name="Connection2622" type="1" refreshedVersion="4"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18" xr16:uid="{36313561-CD5E-48B7-B9E1-051351CA4574}" name="Connection2635" type="1" refreshedVersion="4"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19" xr16:uid="{5A25FFD8-2E02-494F-9E6B-AB1A7FC13B9A}" name="Connection2636" type="1" refreshedVersion="4"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0" xr16:uid="{C899F679-7F08-4515-82FF-246A7D75F973}" name="Connection2650" type="1" refreshedVersion="4"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1" xr16:uid="{1DAEE7C0-9581-4D8F-9FB6-C477D03A81B6}" name="Connection2684" type="1" refreshedVersion="4"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2" xr16:uid="{D6DCABA5-4737-466F-B1BE-CA8CB175CDD5}" name="Connection2688" type="1" refreshedVersion="4"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1 Jul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Jul 2026' and a.scheme='TELSFSIF' _x000d_ and LAST_NET_ASSETS&gt;1 and f.SCHCLASS='GLOBAL'_x000d_and WEEKEND_DT='31 Jul 2026' and a.ASSET_TYPE in('16','17','19','20','22','03','15'))  _x000d_where MKTVAL &gt; 0 order by 6 desc"/>
  </connection>
  <connection id="23" xr16:uid="{28715293-DF99-4ECC-B636-10817DA5887D}" name="Connection2689" type="1" refreshedVersion="4"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4" xr16:uid="{3F9760A3-F88D-44D6-8F4E-2D0ABDC3AD8B}" name="Connection2695" type="1" refreshedVersion="4"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5" xr16:uid="{4B3125D3-F048-4ACC-8F42-C3791021B93C}" name="Connection2719" type="1" refreshedVersion="4"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6" xr16:uid="{C3D7DC8C-843A-4A29-A885-DDD573F200FA}" name="Connection2735" type="1" refreshedVersion="4"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7" xr16:uid="{6940BB35-4FBA-4002-977D-DDAFD41FE74C}" name="Connection2738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0 Sep 2026',add_months('30 Sep 2026',-1)+1) AND A.SCHEME ='TELSFS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8" xr16:uid="{36A83D1B-C010-4A10-B949-91A9BE1FA831}" name="Connection2739" type="1" refreshedVersion="4" background="1" saveData="1">
    <dbPr connection="DRIVER={Microsoft ODBC for Oracle};UID=TATADB;;" command="select decode(income_growth,'EQ','Equity','EC','Equity','ET','Equity','DB','Debt','DC','Debt','MP','Debt','LQ','Liquid',decode(SIF_YN,'Y','SIF')) Classification,scheme &quot;SCHEME CODE&quot;,name &quot;SCHEME NAME&quot;,nvl2(( select scheme from tatadb.FM_Hybrid_Scheme_Percentage hs where HS.rectype='L' AND HS.scheme=BASESCHEME.scheme),'Y','N') Hybrid_Scheme  from TATAMFPLUS.BASESCHEME where   scheme in (select scheme from TATAMFPLUS.weeknav where weekend_dt='31 Jul 2026' and schclass='GLOBAL' AND (LAST_units_outs&gt;10 or scheme in ('TFM55E','TFM55F'))) /*and  scheme in ('TBPSUF','TDIF','TAF','TBAF','TDIVYF','TMIF','TMAOF','TMULTICF')*/ and  RECTYPE='L' AND /*ACTIVATE_Y_N='Y'  AND */  scheme not in (select * from fm_scheme_exclude)  and  scheme not in ('UALCAL','GLOBAL','TINUD1','TMFUD1','AAA','TOIN99','UNBROK')    and SIF_YN='Y'  order by 1,3"/>
  </connection>
</connections>
</file>

<file path=xl/sharedStrings.xml><?xml version="1.0" encoding="utf-8"?>
<sst xmlns="http://schemas.openxmlformats.org/spreadsheetml/2006/main" count="1344" uniqueCount="477">
  <si>
    <t>Index</t>
  </si>
  <si>
    <t>CLASSIFICATION</t>
  </si>
  <si>
    <t>SCHEME CODE</t>
  </si>
  <si>
    <t>SCHEME NAME</t>
  </si>
  <si>
    <t>HYBRID_SCHEME</t>
  </si>
  <si>
    <t>SIF</t>
  </si>
  <si>
    <t>TELSFSIF</t>
  </si>
  <si>
    <t>TITANIUM EQUITY LONG-SHORT FUND</t>
  </si>
  <si>
    <t>N</t>
  </si>
  <si>
    <t>THLSFSIF</t>
  </si>
  <si>
    <t>TITANIUM HYBRID LONG-SHORT FUND</t>
  </si>
  <si>
    <t>NAME OF THE INSTRUMENT</t>
  </si>
  <si>
    <t>YIELD ( IN % )</t>
  </si>
  <si>
    <t>INDUSTRY</t>
  </si>
  <si>
    <t>ISIN CODE</t>
  </si>
  <si>
    <t>QUANTITY</t>
  </si>
  <si>
    <t>MKT VAL(Rs. Lacs)</t>
  </si>
  <si>
    <t>% to NAV</t>
  </si>
  <si>
    <t/>
  </si>
  <si>
    <t>EQUITY &amp; EQUITY RELATED</t>
  </si>
  <si>
    <t>A) LISTED/AWAITING LISTING ON STOCK EXCHANGES</t>
  </si>
  <si>
    <t>HDFC BANK LTD.</t>
  </si>
  <si>
    <t>NA</t>
  </si>
  <si>
    <t>Banks</t>
  </si>
  <si>
    <t>INE040A01034</t>
  </si>
  <si>
    <t>ICICI BANK LTD.</t>
  </si>
  <si>
    <t>INE090A01021</t>
  </si>
  <si>
    <t>MAHINDRA &amp; MAHINDRA LTD.</t>
  </si>
  <si>
    <t>Automobiles</t>
  </si>
  <si>
    <t>INE101A01026</t>
  </si>
  <si>
    <t>RELIANCE INDUSTRIES LTD.</t>
  </si>
  <si>
    <t>Petroleum Products</t>
  </si>
  <si>
    <t>INE002A01018</t>
  </si>
  <si>
    <t>NTPC Ltd.</t>
  </si>
  <si>
    <t>Power</t>
  </si>
  <si>
    <t>INE733E01010</t>
  </si>
  <si>
    <t>BHARTI AIRTEL LTD.</t>
  </si>
  <si>
    <t>Telecom - Services</t>
  </si>
  <si>
    <t>INE397D01024</t>
  </si>
  <si>
    <t>ULTRATECH CEMENT LTD.</t>
  </si>
  <si>
    <t>Cement &amp; Cement Products</t>
  </si>
  <si>
    <t>INE481G01011</t>
  </si>
  <si>
    <t>TATA CONSULTANCY SERVICES LTD.</t>
  </si>
  <si>
    <t>IT - Software</t>
  </si>
  <si>
    <t>INE467B01029</t>
  </si>
  <si>
    <t>ABBOTT INDIA LTD.</t>
  </si>
  <si>
    <t>Pharmaceuticals &amp; Biotechnology</t>
  </si>
  <si>
    <t>INE358A01014</t>
  </si>
  <si>
    <t>AXIS BANK LTD.</t>
  </si>
  <si>
    <t>INE238A01034</t>
  </si>
  <si>
    <t>INE159A01016</t>
  </si>
  <si>
    <t>STATE BANK OF INDIA</t>
  </si>
  <si>
    <t>INE062A01020</t>
  </si>
  <si>
    <t>MAX FINANCIAL SERVICES LTD.</t>
  </si>
  <si>
    <t>Insurance</t>
  </si>
  <si>
    <t>INE180A01020</t>
  </si>
  <si>
    <t>INFOSYS LTD.</t>
  </si>
  <si>
    <t>INE009A01021</t>
  </si>
  <si>
    <t>Oil</t>
  </si>
  <si>
    <t>INE213A01029</t>
  </si>
  <si>
    <t>BRITANNIA INDUSTRIES LTD.</t>
  </si>
  <si>
    <t>Food Products</t>
  </si>
  <si>
    <t>INE216A01030</t>
  </si>
  <si>
    <t>HERO MOTOCORP LTD.</t>
  </si>
  <si>
    <t>INE158A01026</t>
  </si>
  <si>
    <t>Capital Markets</t>
  </si>
  <si>
    <t>INE466L01038</t>
  </si>
  <si>
    <t>VISHAL MEGA MART LTD</t>
  </si>
  <si>
    <t>Retailing</t>
  </si>
  <si>
    <t>INE01EA01019</t>
  </si>
  <si>
    <t>ICICI LOMBARD GENERAL INSURANCE CO. LTD.</t>
  </si>
  <si>
    <t>INE765G01017</t>
  </si>
  <si>
    <t>INE00H001014</t>
  </si>
  <si>
    <t>BANK OF BARODA</t>
  </si>
  <si>
    <t>INE028A01039</t>
  </si>
  <si>
    <t>CONTAINER CORPORATION OF INDIA LTD.</t>
  </si>
  <si>
    <t>Transport Services</t>
  </si>
  <si>
    <t>INE111A01025</t>
  </si>
  <si>
    <t>TBO TEK LTD.</t>
  </si>
  <si>
    <t>Leisure Services</t>
  </si>
  <si>
    <t>INE673O01025</t>
  </si>
  <si>
    <t>Agricultural, Commercial &amp; Construction Vehicles</t>
  </si>
  <si>
    <t>INE1TAE01010</t>
  </si>
  <si>
    <t>J K CEMENT LTD.</t>
  </si>
  <si>
    <t>INE823G01014</t>
  </si>
  <si>
    <t>FDC LTD.</t>
  </si>
  <si>
    <t>INE258B01022</t>
  </si>
  <si>
    <t>SHRIRAM FINANCE LTD.</t>
  </si>
  <si>
    <t>Finance</t>
  </si>
  <si>
    <t>INE721A01047</t>
  </si>
  <si>
    <t>ESAB INDIA LTD.</t>
  </si>
  <si>
    <t>Industrial Products</t>
  </si>
  <si>
    <t>INE284A01012</t>
  </si>
  <si>
    <t>VEDANTA ALUMINIUM METAL LTD.</t>
  </si>
  <si>
    <t>Non - Ferrous Metals</t>
  </si>
  <si>
    <t>INE1CDF01017</t>
  </si>
  <si>
    <t>GUJARAT PIPAVAV PORT LTD.</t>
  </si>
  <si>
    <t>Transport Infrastructure</t>
  </si>
  <si>
    <t>INE517F01014</t>
  </si>
  <si>
    <t>INDIAN OIL CORPORATION LTD.</t>
  </si>
  <si>
    <t>INE242A01010</t>
  </si>
  <si>
    <t>LG ELECTRONICS INDIA LTD</t>
  </si>
  <si>
    <t>Consumer Durables</t>
  </si>
  <si>
    <t>INE324D01010</t>
  </si>
  <si>
    <t>BAYER CROPSCIENCE LTD.</t>
  </si>
  <si>
    <t>Fertilizers &amp; Agrochemicals</t>
  </si>
  <si>
    <t>INE462A01022</t>
  </si>
  <si>
    <t>HEALTHCARE GLOBAL ENTERPRISES LTD.</t>
  </si>
  <si>
    <t>Healthcare Services</t>
  </si>
  <si>
    <t>INE075I01017</t>
  </si>
  <si>
    <t>JINDAL STEEL LTD.</t>
  </si>
  <si>
    <t>Ferrous Metals</t>
  </si>
  <si>
    <t>INE749A01030</t>
  </si>
  <si>
    <t>INDO-MIM LTD.</t>
  </si>
  <si>
    <t>Industrial Manufacturing</t>
  </si>
  <si>
    <t>INE084101034</t>
  </si>
  <si>
    <t>NHPC LTD.</t>
  </si>
  <si>
    <t>INE848E01016</t>
  </si>
  <si>
    <t>LEELA PALACES HOTELS &amp; RESORTS LIMITED</t>
  </si>
  <si>
    <t>INE0AQ201015</t>
  </si>
  <si>
    <t>BRIGADE ENTERPRISES LTD.</t>
  </si>
  <si>
    <t>Realty</t>
  </si>
  <si>
    <t>INE791I01019</t>
  </si>
  <si>
    <t>KANSAI NEROLAC PAINTS LTD.</t>
  </si>
  <si>
    <t>INE531A01024</t>
  </si>
  <si>
    <t>HDFC LIFE INSURANCE CO. LTD.</t>
  </si>
  <si>
    <t>INE795G01014</t>
  </si>
  <si>
    <t>BIOCON LTD.</t>
  </si>
  <si>
    <t>INE376G01013</t>
  </si>
  <si>
    <t>AWL AGRI BUSINESS LTD.</t>
  </si>
  <si>
    <t>Agricultural Food &amp; other Products</t>
  </si>
  <si>
    <t>INE699H01024</t>
  </si>
  <si>
    <t>SHREE CEMENT LTD.</t>
  </si>
  <si>
    <t>INE070A01015</t>
  </si>
  <si>
    <t>WEST COAST PAPER MILLS LTD.</t>
  </si>
  <si>
    <t>Paper, Forest &amp; Jute Products</t>
  </si>
  <si>
    <t>INE976A01021</t>
  </si>
  <si>
    <t>MARUTI SUZUKI INDIA LTD.</t>
  </si>
  <si>
    <t>INE585B01010</t>
  </si>
  <si>
    <t>SIEMENS ENERGY INDIA LIMITED</t>
  </si>
  <si>
    <t>Electrical Equipment</t>
  </si>
  <si>
    <t>INE1NPP01017</t>
  </si>
  <si>
    <t>INFO EDGE (INDIA) LTD.</t>
  </si>
  <si>
    <t>INE663F01032</t>
  </si>
  <si>
    <t>CANARA BANK</t>
  </si>
  <si>
    <t>INE476A01022</t>
  </si>
  <si>
    <t>BLUE STAR LTD.</t>
  </si>
  <si>
    <t>INE472A01039</t>
  </si>
  <si>
    <t>PG ELECTROPLAST LTD.</t>
  </si>
  <si>
    <t>INE457L01029</t>
  </si>
  <si>
    <t>TVS MOTOR COMPANY LTD.</t>
  </si>
  <si>
    <t>INE494B01023</t>
  </si>
  <si>
    <t>Diversified FMCG</t>
  </si>
  <si>
    <t>INE154A01025</t>
  </si>
  <si>
    <t>B) LISTED/AWAITING LISTING ON STOCK EXCHANGES</t>
  </si>
  <si>
    <t>Nil</t>
  </si>
  <si>
    <t>EQUITY &amp; EQUITY RELATED TOTAL</t>
  </si>
  <si>
    <t>RATINGS</t>
  </si>
  <si>
    <t>DEBT INSTRUMENTS</t>
  </si>
  <si>
    <t>(I) GOVERNMENT SECURITIES</t>
  </si>
  <si>
    <t>GOVERNMENT SECURITIES TOTAL</t>
  </si>
  <si>
    <t>(II) NON-CONVERTIBLE DEBENTURES/BONDS</t>
  </si>
  <si>
    <t>NON-CONVERTIBLE DEBENTURES/BONDS TOTAL</t>
  </si>
  <si>
    <t>(III) PRIVATELY PLACED/UNLISTED</t>
  </si>
  <si>
    <t>NON-CONVERTIBLE DEBENTURES/BONDS/FRN'S TOTAL</t>
  </si>
  <si>
    <t>B) SECURITISED DEBT</t>
  </si>
  <si>
    <t>SECURITISED DEBT TOTAL</t>
  </si>
  <si>
    <t>C) PRIVATELY PLACED DEBENTURE</t>
  </si>
  <si>
    <t>PRIVATELY PLACED DEBENTURE TOTAL</t>
  </si>
  <si>
    <t>D) MONEY MARKET INSTRUMENTS</t>
  </si>
  <si>
    <t>SOVRN-SOV</t>
  </si>
  <si>
    <t>MONEY MARKET INSTRUMENTS TOTAL</t>
  </si>
  <si>
    <t>E) AIF CAT</t>
  </si>
  <si>
    <t>AIF TOTAL</t>
  </si>
  <si>
    <t>F) MARGIN MONEY DEPOSITS</t>
  </si>
  <si>
    <t>MARGIN MONEY DEPOSITS TOTAL</t>
  </si>
  <si>
    <t>G) MUTUAL FUND UNITS</t>
  </si>
  <si>
    <t>MUTUAL FUND UNITS TOTAL</t>
  </si>
  <si>
    <t>H) FOREIGN SECURITIES AND /OR OVERSEAS ETF(S)</t>
  </si>
  <si>
    <t>FOREIGN SECURITIES AND /OR OVERSEAS ETF(S) TOTAL</t>
  </si>
  <si>
    <t>I) REPO</t>
  </si>
  <si>
    <t>PORTFOLIO TOTAL</t>
  </si>
  <si>
    <t>NET ASSETS</t>
  </si>
  <si>
    <t>* % OF MARKET VALUE OF SECURITIES TO NET ASSETS IS &lt; 0.01</t>
  </si>
  <si>
    <t>** THINLY TRADED / NON TRADED SECURITIES / ILLIQUID SECURITIES</t>
  </si>
  <si>
    <t>THE SCHEME RISK-O-METERS AND SCHEME BENCHMARK RISK-O-METERS ARE AS OF</t>
  </si>
  <si>
    <t>TOTAL NUMBER OF INSTANCES OF DEVIATION FROM VALUATION PRICE PROVIDED BY VALUATION AGENCIES</t>
  </si>
  <si>
    <t>NIL</t>
  </si>
  <si>
    <t>TOTAL BELOW INVESTMENT GRADE OR DEFAULT PROVIDED FOR:</t>
  </si>
  <si>
    <t xml:space="preserve">TOTAL VALUE AND PERCENTAGE OF ILLIQUID EQUITY SHARES : </t>
  </si>
  <si>
    <t>TOTAL OUTSTANDING EXPOSURE IN DERIVATIVE INSTRUMENTS :</t>
  </si>
  <si>
    <t>As mentioned below</t>
  </si>
  <si>
    <t>DIVIDEND DECLARED: NIL</t>
  </si>
  <si>
    <t>Portfolio Information</t>
  </si>
  <si>
    <t>Scheme Name :</t>
  </si>
  <si>
    <t>Description (if any)</t>
  </si>
  <si>
    <t>Annualised Portfolio YTM* :</t>
  </si>
  <si>
    <t>Macaulay Duration</t>
  </si>
  <si>
    <t>Residual Maturity</t>
  </si>
  <si>
    <t xml:space="preserve">As on (Date) </t>
  </si>
  <si>
    <t>* in case of semi annual YTM,  it will be annualised </t>
  </si>
  <si>
    <t>Details of Intra Scheme Investments as per given below Table</t>
  </si>
  <si>
    <t>Name of the Schemes</t>
  </si>
  <si>
    <t>Amount Invested ( Rs Crores)</t>
  </si>
  <si>
    <t>% of Investment by the Invested scheme</t>
  </si>
  <si>
    <t xml:space="preserve">^ Hedging positions through futures as on </t>
  </si>
  <si>
    <t>Underlying</t>
  </si>
  <si>
    <t>Long/Short</t>
  </si>
  <si>
    <t>Future price when purchased</t>
  </si>
  <si>
    <t>Current Price of the contract</t>
  </si>
  <si>
    <t>Margin maintained in Rs.lakhs</t>
  </si>
  <si>
    <t>Total % of Existing assets hedged through equity futures :</t>
  </si>
  <si>
    <t>Total Number of Contracts where stock futures were Bought :</t>
  </si>
  <si>
    <t>Nos.</t>
  </si>
  <si>
    <t>Total Number of Contracts where stock futures were Sold :</t>
  </si>
  <si>
    <t>Gross Notional Value of Contracts where stock futures were Bought :</t>
  </si>
  <si>
    <t xml:space="preserve"> Rs.</t>
  </si>
  <si>
    <t>Gross Notional Value of Contracts where stock futures were Sold :</t>
  </si>
  <si>
    <t>Net Profit/(Net Loss) on all contracts combined :</t>
  </si>
  <si>
    <t xml:space="preserve">Other than Hedging positions through futures as on  </t>
  </si>
  <si>
    <t>Call/Put</t>
  </si>
  <si>
    <t>Number of contracts</t>
  </si>
  <si>
    <t>% Of Underlying Shares</t>
  </si>
  <si>
    <t>Option Price when purchased</t>
  </si>
  <si>
    <t>Current Price</t>
  </si>
  <si>
    <t>CALL</t>
  </si>
  <si>
    <t>PUT</t>
  </si>
  <si>
    <t>Total %age of existing assets hedged through put options</t>
  </si>
  <si>
    <t>Total Number of contracts entered into :</t>
  </si>
  <si>
    <t>60</t>
  </si>
  <si>
    <t>100</t>
  </si>
  <si>
    <t>Gross Notional Value of contracts :</t>
  </si>
  <si>
    <t>Gross Notional Value of Contracts :</t>
  </si>
  <si>
    <t>Rs.</t>
  </si>
  <si>
    <t>Net Profit/Loss on all contracts</t>
  </si>
  <si>
    <t>NIFTY-OPT-25-AUG-26</t>
  </si>
  <si>
    <t>NIFTY-OPT-28-JUL-26</t>
  </si>
  <si>
    <t>Hedging Positions through Interest Rate Swaps as on 31st July 2026</t>
  </si>
  <si>
    <t>Position</t>
  </si>
  <si>
    <t>Instrument Type</t>
  </si>
  <si>
    <t>Maturity/Next Interest Fixing Date **</t>
  </si>
  <si>
    <t>Notional Value (in Lakhs)</t>
  </si>
  <si>
    <t>##The maturity equivalent is the next interest fixing date in case of the floating Leg and for the Fixed leg it is the final maturity date of the contract.</t>
  </si>
  <si>
    <t>LARSEN &amp; TOUBRO LTD.</t>
  </si>
  <si>
    <t>Construction</t>
  </si>
  <si>
    <t>INE018A01030</t>
  </si>
  <si>
    <t>ITC LTD.</t>
  </si>
  <si>
    <t>AMBUJA CEMENTS LTD.</t>
  </si>
  <si>
    <t>TATA COMMUNICATIONS LTD.</t>
  </si>
  <si>
    <t>INE151A01013</t>
  </si>
  <si>
    <t>CAN FIN HOMES LTD.</t>
  </si>
  <si>
    <t>INE477A01020</t>
  </si>
  <si>
    <t>PRESTIGE ESTATES PROJECTS LTD.</t>
  </si>
  <si>
    <t>INE811K01011</t>
  </si>
  <si>
    <t>DR REDDYS LABORATORIES LTD.</t>
  </si>
  <si>
    <t>INE089A01031</t>
  </si>
  <si>
    <t>TATA CHEMICALS LTD.</t>
  </si>
  <si>
    <t>Chemicals &amp; Petrochemicals</t>
  </si>
  <si>
    <t>INE092A01019</t>
  </si>
  <si>
    <t>HAVELLS INDIA LTD.</t>
  </si>
  <si>
    <t>INE176B01034</t>
  </si>
  <si>
    <t>JSW DULUX LTD.</t>
  </si>
  <si>
    <t>INE133A01011</t>
  </si>
  <si>
    <t>MPHASIS LTD.</t>
  </si>
  <si>
    <t>INE356A01018</t>
  </si>
  <si>
    <t>TVS HOLDINGS LTD.</t>
  </si>
  <si>
    <t>INE105A01035</t>
  </si>
  <si>
    <t>ZF COMMERCIAL VEHICLE CONTROL SYSTEMS INDIA LTD.</t>
  </si>
  <si>
    <t>Auto Components</t>
  </si>
  <si>
    <t>INE342J01019</t>
  </si>
  <si>
    <t>SYNGENE INTERNATIONAL LTD.</t>
  </si>
  <si>
    <t>INE398R01022</t>
  </si>
  <si>
    <t>LIFE INSURANCE CORPORATION OF INDIA</t>
  </si>
  <si>
    <t>INE0J1Y01017</t>
  </si>
  <si>
    <t>VEDANTA IRON AND STEEL LTD.</t>
  </si>
  <si>
    <t>INE1CLE01013</t>
  </si>
  <si>
    <t>MAX HEALTHCARE INSTITUTE LTD.</t>
  </si>
  <si>
    <t>INE027H01010</t>
  </si>
  <si>
    <t>BROOKFIELD INDIA REAL ESTATE TRUST</t>
  </si>
  <si>
    <t>INE0FDU25010</t>
  </si>
  <si>
    <t>EMBASSY OFFICE PARKS REIT</t>
  </si>
  <si>
    <t>INE041025011</t>
  </si>
  <si>
    <t>GOI - 7.02% (18/06/2031)</t>
  </si>
  <si>
    <t>SOV</t>
  </si>
  <si>
    <t>IN0020240076</t>
  </si>
  <si>
    <t>GOI - 6.36% (16/02/2031)</t>
  </si>
  <si>
    <t>IN0020250141</t>
  </si>
  <si>
    <t>SDL GUJARAT 8.35% (06/03/2029)</t>
  </si>
  <si>
    <t>IN1520180317</t>
  </si>
  <si>
    <t>SGS ANDHRA PRADESH 7.54% (11/01/2029)</t>
  </si>
  <si>
    <t>IN1020220613</t>
  </si>
  <si>
    <t>** 08.85 % MUTHOOT FINANCE LTD. - 20/12/2028</t>
  </si>
  <si>
    <t>CRISIL-AA+</t>
  </si>
  <si>
    <t>INE414G07IS4</t>
  </si>
  <si>
    <t>** 07.51 % SMALL INDUST DEVLOP BANK  OF INDIA - 12/06/2028</t>
  </si>
  <si>
    <t>CRISIL-AAA</t>
  </si>
  <si>
    <t>INE556F08KU4</t>
  </si>
  <si>
    <t>** 08.20 % ADANI POWER LTD. - 25/01/2029</t>
  </si>
  <si>
    <t>CRISIL-AA</t>
  </si>
  <si>
    <t>INE814H07208</t>
  </si>
  <si>
    <t>** 08.95 % CREDILA FINANCIAL SERVICES LTD. - 22/06/2028</t>
  </si>
  <si>
    <t>ICRA-AA</t>
  </si>
  <si>
    <t>INE539K07353</t>
  </si>
  <si>
    <t>** TREASURY BILL 364 DAYS (08/10/2026)</t>
  </si>
  <si>
    <t>IN002025Z286</t>
  </si>
  <si>
    <t>** TREASURY BILL 364 DAYS (23/10/2026)</t>
  </si>
  <si>
    <t>IN002025Z302</t>
  </si>
  <si>
    <t>96</t>
  </si>
  <si>
    <t>66</t>
  </si>
  <si>
    <t>80</t>
  </si>
  <si>
    <t>0</t>
  </si>
  <si>
    <t>150</t>
  </si>
  <si>
    <t>400</t>
  </si>
  <si>
    <t>1492754.25</t>
  </si>
  <si>
    <t>4187599.33</t>
  </si>
  <si>
    <t>Titanium Hybrid Long-short Fund</t>
  </si>
  <si>
    <t>(Interval investment strategy investing in equity and debt securities, including limited short exposure in equity and debt through derivatives.)</t>
  </si>
  <si>
    <t>This product is suitable for investors who are seeking*:</t>
  </si>
  <si>
    <t xml:space="preserve">• Medium to long term capital appreciation </t>
  </si>
  <si>
    <t>• Investing in equity and equity related instruments as well as debt and money market instruments, including limited short exposure in equity and debt through derivatives.</t>
  </si>
  <si>
    <t>*Investors should consult their financial advisors if in doubt about whether the product is suitable for them</t>
  </si>
  <si>
    <t>Sub Total</t>
  </si>
  <si>
    <t>Real Estate Investment Trusts</t>
  </si>
  <si>
    <t>Foreign Securities and/or overseas ETF(s)</t>
  </si>
  <si>
    <t>TOTAL</t>
  </si>
  <si>
    <t>Derivatives</t>
  </si>
  <si>
    <t>(a) Index/Stock Future</t>
  </si>
  <si>
    <t>BPCL</t>
  </si>
  <si>
    <t>GE VERNOVA T &amp; D INDIA LTD.</t>
  </si>
  <si>
    <t>OIL &amp; NATU. GAS CO.</t>
  </si>
  <si>
    <t>SBI LIFE INSURANCE COMPANY LTD.</t>
  </si>
  <si>
    <t>SWIGGY LTD</t>
  </si>
  <si>
    <t>TATA MOTORS PASSENGER VEHICLES LTD.</t>
  </si>
  <si>
    <t>(b)Index / Stock Option</t>
  </si>
  <si>
    <t xml:space="preserve">Long </t>
  </si>
  <si>
    <t>Short</t>
  </si>
  <si>
    <t>TATA STEEL LTD.</t>
  </si>
  <si>
    <t>L&amp;T FINANCE LTD.</t>
  </si>
  <si>
    <t>INTERGLOBE AVIATION LTD.</t>
  </si>
  <si>
    <t>AUROBINDO PHARMA LTD.</t>
  </si>
  <si>
    <t>360 ONE WAM LTD.(ERSTWHILE IIFL WEALTH MANAGEMENT LTD)</t>
  </si>
  <si>
    <t xml:space="preserve">Short </t>
  </si>
  <si>
    <t>Titanium Equity Long-short Fund</t>
  </si>
  <si>
    <t>An open-ended equity investment strategy investing in listed equity and equity related instruments including limited short exposure in equity through derivative instruments.</t>
  </si>
  <si>
    <t>• Investing in equity and equity related instruments and money market instruments, including limited short exposure through derivatives.</t>
  </si>
  <si>
    <t>TITANIUM HYBRID LONG SHORT FUND</t>
  </si>
  <si>
    <t>TITANIUM EQUITY LONG SHORT FUND</t>
  </si>
  <si>
    <t>NIFTY 500 TRI</t>
  </si>
  <si>
    <t>CRISIL HYBRID 50+50 MODERATE INDEX</t>
  </si>
  <si>
    <t>Investments in Specialized Investment Fund involves relatively higher risk including potential loss of capital, liquidity risk and market volatility. Please read all investment strategy related documents carefully before making the investment decision.</t>
  </si>
  <si>
    <t>NET CURRENT ASSETS</t>
  </si>
  <si>
    <t>as on 30-09-26</t>
  </si>
  <si>
    <t>Portfolio as on 30/09/26</t>
  </si>
  <si>
    <t>TEMPSENS INSTRUMENTS INDIA LIMITED</t>
  </si>
  <si>
    <t>CUMMINS INDIA LTD.</t>
  </si>
  <si>
    <t>INDIAN OIL CORP LTD.</t>
  </si>
  <si>
    <t>TATA MOTORS LTD</t>
  </si>
  <si>
    <t>TENNECO CLEAN AIR INDIA LIMITED.</t>
  </si>
  <si>
    <t>BHARTI HEXACOM LTD.</t>
  </si>
  <si>
    <t>HDFC ASSET MANAGEMENT COMPANY LTD.</t>
  </si>
  <si>
    <t>EPL LTD.</t>
  </si>
  <si>
    <t>CIE AUTOMOTIVE INDIA LTD.</t>
  </si>
  <si>
    <t>SPR AUTO TECHNOLOGIES LTD.</t>
  </si>
  <si>
    <t>KANOHAR ELECTRICALS LTD.</t>
  </si>
  <si>
    <t>RAINBOW CHILDRENS MEDICARE LTD.</t>
  </si>
  <si>
    <t>GLAXO SMITHKLINE PHARMA</t>
  </si>
  <si>
    <t>COROMANDEL INTERNATIONAL LTD.</t>
  </si>
  <si>
    <t>PB FINTECH LTD.</t>
  </si>
  <si>
    <t>TORRENT PHARMACEUTICALS LTD.</t>
  </si>
  <si>
    <t>Financial Technology (Fintech)</t>
  </si>
  <si>
    <t>INE1KZI01025</t>
  </si>
  <si>
    <t>INE298A01020</t>
  </si>
  <si>
    <t>INE155A01022</t>
  </si>
  <si>
    <t>INE19RI01016</t>
  </si>
  <si>
    <t>INE343G01021</t>
  </si>
  <si>
    <t>INE127D01025</t>
  </si>
  <si>
    <t>INE255A01020</t>
  </si>
  <si>
    <t>INE536H01010</t>
  </si>
  <si>
    <t>INE526E01018</t>
  </si>
  <si>
    <t>INE877D01025</t>
  </si>
  <si>
    <t>INE961O01016</t>
  </si>
  <si>
    <t>INE169A01031</t>
  </si>
  <si>
    <t>INE417T01026</t>
  </si>
  <si>
    <t>INE685A01028</t>
  </si>
  <si>
    <t>INDUS TOWERS LTD.</t>
  </si>
  <si>
    <t>TATA CONSUMER PRODUCTS LTD.</t>
  </si>
  <si>
    <t>AMBER ENTERPRISES INDIA LTD.</t>
  </si>
  <si>
    <t>GODREJ CONSUMER PRODUCTS LTD.</t>
  </si>
  <si>
    <t>SONA BLW PRECISION FORGINGS LTD.</t>
  </si>
  <si>
    <t>Nifty midcap select index</t>
  </si>
  <si>
    <t>Personal Products</t>
  </si>
  <si>
    <t>** TREASURY BILL 182 DAYS (19/11/2026)</t>
  </si>
  <si>
    <t>** TREASURY BILL 182 DAYS (05/11/2026)</t>
  </si>
  <si>
    <t>** TREASURY BILL 91 DAYS (05/11/2026)</t>
  </si>
  <si>
    <t>IN002026Y071</t>
  </si>
  <si>
    <t>IN002026Y055</t>
  </si>
  <si>
    <t>IN002026X180</t>
  </si>
  <si>
    <t>30th September 2026</t>
  </si>
  <si>
    <t>NAV AS ON 30-SEP-26: RS.10.1767 (REGULAR - IDCW)</t>
  </si>
  <si>
    <t>NAV AS ON 30-SEP-26: RS.10.1767 (REGULAR - GROWTH)</t>
  </si>
  <si>
    <t>NAV AS ON 30-SEP-26: RS.9.675 (DIRECT - IDCW)</t>
  </si>
  <si>
    <t>NAV AS ON 30-SEP-26: RS.10.2504 (DIRECT - GROWTH)</t>
  </si>
  <si>
    <t>NAV AS ON 01-SEP-26: RS.10.5358 (REGULAR - IDCW)</t>
  </si>
  <si>
    <t>NAV AS ON 01-SEP-26: RS.10.5358 (REGULAR - GROWTH)</t>
  </si>
  <si>
    <t>NAV AS ON 01-SEP-26: RS.10.0015 (DIRECT - IDCW)</t>
  </si>
  <si>
    <t>NAV AS ON 01-SEP-26: RS.10.5962 (DIRECT - GROWTH)</t>
  </si>
  <si>
    <t>AVERAGE MATURITY : 0.02 YEARS</t>
  </si>
  <si>
    <t>AUROBINDO PHARMA LTD.-FUT-27-OCT-26</t>
  </si>
  <si>
    <t>BIOCON LTD.-FUT-27-OCT-26</t>
  </si>
  <si>
    <t>INTERGLOBE AVIATION LTD.-FUT-27-OCT-26</t>
  </si>
  <si>
    <t>L&amp;T FINANCE LTD.-FUT-27-OCT-26</t>
  </si>
  <si>
    <t>MAX FINANCIAL SERVICES LTD.-FUT-27-OCT-26</t>
  </si>
  <si>
    <t>MAX HEALTHCARE INSTITUTE LTD.-FUT-27-OCT-26</t>
  </si>
  <si>
    <t>SONA BLW PRECISION FORGINGS LTD.-FUT-27-OCT-26</t>
  </si>
  <si>
    <t xml:space="preserve">For the period ended 30th September 2026 the following for hedging transactions through futures which have been squared off/expired </t>
  </si>
  <si>
    <t>AUROBINDO PHARMA LTD.-FUT-29-SEP-26</t>
  </si>
  <si>
    <t>BIOCON LTD.-FUT-29-SEP-26</t>
  </si>
  <si>
    <t>INTERGLOBE AVIATION LTD.-FUT-29-SEP-26</t>
  </si>
  <si>
    <t>L&amp;T FINANCE LTD.-FUT-29-SEP-26</t>
  </si>
  <si>
    <t>SONA BLW PRECISION FORGINGS LTD.-FUT-29-SEP-26</t>
  </si>
  <si>
    <t>NIFMID25SELFN-FUT-27-OCT-26</t>
  </si>
  <si>
    <t>NIFMID25SELON-OPT-27-OCT-26</t>
  </si>
  <si>
    <t>NIFMID25SELFN-FUT-29-SEP-26</t>
  </si>
  <si>
    <t>NIFMID25SELON-OPT-29-SEP-26</t>
  </si>
  <si>
    <t>For the period ended 30th September 2026 the following for hedging transactions through options which have already been exercised/expired</t>
  </si>
  <si>
    <t>Other than Hedging Positions through Options as on 30th September 2026</t>
  </si>
  <si>
    <t>Hedging Positions through Interest Rate Swaps as on 30th September 2026</t>
  </si>
  <si>
    <t>Nifty midcap select index-FUT-27-OCT-26</t>
  </si>
  <si>
    <t>Hedging Positions through Options as on 30th September 2026</t>
  </si>
  <si>
    <t>Nifty midcap select index-OPT-27-OCT-26</t>
  </si>
  <si>
    <t>50</t>
  </si>
  <si>
    <t>300</t>
  </si>
  <si>
    <t>1201044</t>
  </si>
  <si>
    <t>1071948</t>
  </si>
  <si>
    <t>5198142.6</t>
  </si>
  <si>
    <t>x</t>
  </si>
  <si>
    <t>SPR AUTO TECHNOLOGIES LTD</t>
  </si>
  <si>
    <t>DHOOT TRANSMISSION LTD.</t>
  </si>
  <si>
    <t>INE371P01015</t>
  </si>
  <si>
    <t>INE01NH01023</t>
  </si>
  <si>
    <t>KEI INDUSTRIES LTD.</t>
  </si>
  <si>
    <t>ANGEL ONE LTD.</t>
  </si>
  <si>
    <t>CG POWER AND INDUSTRIAL SOLUTIONS LTD.</t>
  </si>
  <si>
    <t>DLF LTD.</t>
  </si>
  <si>
    <t>LARSEN &amp; TOUBRO LTD.-FUT-27-OCT-26</t>
  </si>
  <si>
    <t>AMBUJA CEMENTS LTD.-FUT-27-OCT-26</t>
  </si>
  <si>
    <t>CG POWER AND INDUSTRIAL SOLUTIONS LTD.-FUT-27-OCT-26</t>
  </si>
  <si>
    <t>DLF LTD.-FUT-27-OCT-26</t>
  </si>
  <si>
    <t>ICICI BANK LTD.-OPT-27-OCT-26</t>
  </si>
  <si>
    <t>JINDAL STEEL LTD.-OPT-27-OCT-26</t>
  </si>
  <si>
    <t>PRESTIGE ESTATES PROJECTS LTD.-OPT-27-OCT-26</t>
  </si>
  <si>
    <t>ICICI BANK LTD.-OPT-29-SEP-26</t>
  </si>
  <si>
    <t>JINDAL STEEL LTD.-OPT-29-SEP-26</t>
  </si>
  <si>
    <t>PRESTIGE ESTATES PROJECTS LTD.-OPT-29-SEP-26</t>
  </si>
  <si>
    <t>1379000</t>
  </si>
  <si>
    <t>769720</t>
  </si>
  <si>
    <t>1189529.55</t>
  </si>
  <si>
    <t>5005</t>
  </si>
  <si>
    <t>477999</t>
  </si>
  <si>
    <t>109890</t>
  </si>
  <si>
    <t>2668734</t>
  </si>
  <si>
    <t>6163729.2</t>
  </si>
  <si>
    <t>Y</t>
  </si>
  <si>
    <t>NAV AS ON 30-SEP-26: RS.9.87 (REGULAR - IDCW)</t>
  </si>
  <si>
    <t>NAV AS ON 30-SEP-26: RS.9.87 (REGULAR - GROWTH)</t>
  </si>
  <si>
    <t>NAV AS ON 30-SEP-26: RS.10.0137 (DIRECT - IDCW)</t>
  </si>
  <si>
    <t>NAV AS ON 30-SEP-26: RS.10.0137 (DIRECT - GROWTH)</t>
  </si>
  <si>
    <t>NAV AS ON 01-SEP-26: RS.10.1446 (REGULAR - IDCW)</t>
  </si>
  <si>
    <t>NAV AS ON 01-SEP-26: RS.10.1446 (REGULAR - GROWTH)</t>
  </si>
  <si>
    <t>NAV AS ON 01-SEP-26: RS.10.2775 (DIRECT - IDCW)</t>
  </si>
  <si>
    <t>NAV AS ON 01-SEP-26: RS.10.2775 (DIRECT - GROWTH)</t>
  </si>
  <si>
    <t>AVERAGE MATURITY : 0.64 YEARS</t>
  </si>
  <si>
    <t xml:space="preserve">HDFC Bank </t>
  </si>
  <si>
    <t>Total %age of existing assets other than hedging through put options</t>
  </si>
  <si>
    <t>Total % of Existing assets other than hedging through equity futures :</t>
  </si>
  <si>
    <t xml:space="preserve">For the period ended 30th September 2026 the following for other than hedging transactions through futures which have been squared off/expired </t>
  </si>
  <si>
    <t>HDFC BANK LTD.-OPT-27-OCT-26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</si>
</sst>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409]d\-mmmm\-yyyy;@"/>
    <numFmt numFmtId="165" formatCode="_(* #,##0_);_(* \(#,##0\);_(* &quot;-&quot;??_);_(@_)"/>
    <numFmt numFmtId="166" formatCode="0.0"/>
  </numFmts>
  <fonts count="35" x14ac:knownFonts="1">
    <font>
      <sz val="10"/>
      <name val="Arial"/>
    </font>
    <font>
      <sz val="11"/>
      <color theme="1"/>
      <name val="Aptos Narrow"/>
      <family val="2"/>
      <scheme val="minor"/>
    </font>
    <font>
      <sz val="11"/>
      <color theme="1"/>
      <name val="Aptos Narrow"/>
      <family val="2"/>
      <scheme val="minor"/>
    </font>
    <font>
      <b/>
      <sz val="10"/>
      <name val="Rupee Foradian"/>
    </font>
    <font>
      <sz val="10"/>
      <name val="Rupee Foradian"/>
    </font>
    <font>
      <u/>
      <sz val="10"/>
      <color indexed="12"/>
      <name val="Arial"/>
      <family val="2"/>
    </font>
    <font>
      <sz val="11"/>
      <name val="Calibri"/>
      <family val="2"/>
    </font>
    <font>
      <b/>
      <sz val="11"/>
      <color theme="1"/>
      <name val="Aptos Narrow"/>
      <family val="2"/>
      <scheme val="minor"/>
    </font>
    <font>
      <u/>
      <sz val="11"/>
      <color theme="10"/>
      <name val="Calibri"/>
      <family val="2"/>
    </font>
    <font>
      <b/>
      <sz val="10"/>
      <color theme="1"/>
      <name val="Rupee foradian"/>
    </font>
    <font>
      <sz val="11"/>
      <name val="Calibri"/>
    </font>
    <font>
      <sz val="10"/>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sz val="10"/>
      <color indexed="8"/>
      <name val="Arial"/>
      <family val="2"/>
    </font>
    <font>
      <sz val="10"/>
      <color theme="1"/>
      <name val="Rupee foradian"/>
    </font>
    <font>
      <u/>
      <sz val="10"/>
      <color theme="10"/>
      <name val="Rupee foradian"/>
    </font>
    <font>
      <b/>
      <u/>
      <sz val="10"/>
      <color theme="1"/>
      <name val="Rupee foradian"/>
    </font>
    <font>
      <sz val="7"/>
      <name val="Segoe UI"/>
      <family val="2"/>
    </font>
    <font>
      <sz val="10"/>
      <name val="Segoe UI"/>
      <family val="2"/>
    </font>
    <font>
      <sz val="10"/>
      <name val="Arial"/>
    </font>
  </fonts>
  <fills count="19">
    <fill>
      <patternFill patternType="none"/>
    </fill>
    <fill>
      <patternFill patternType="gray125"/>
    </fill>
    <fill>
      <patternFill patternType="solid">
        <fgColor indexed="44"/>
        <bgColor indexed="64"/>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73">
    <xf numFmtId="0" fontId="0" fillId="0" borderId="0"/>
    <xf numFmtId="0" fontId="5" fillId="0" borderId="0" applyNumberFormat="0" applyFill="0" applyBorder="0" applyAlignment="0" applyProtection="0">
      <alignment vertical="top"/>
      <protection locked="0"/>
    </xf>
    <xf numFmtId="0" fontId="2" fillId="0" borderId="0"/>
    <xf numFmtId="43" fontId="2" fillId="0" borderId="0" applyFont="0" applyFill="0" applyBorder="0" applyAlignment="0" applyProtection="0"/>
    <xf numFmtId="0" fontId="8" fillId="0" borderId="0" applyNumberFormat="0" applyFill="0" applyBorder="0" applyAlignment="0" applyProtection="0"/>
    <xf numFmtId="0" fontId="2" fillId="0" borderId="0"/>
    <xf numFmtId="0" fontId="10" fillId="0" borderId="0"/>
    <xf numFmtId="0" fontId="11" fillId="0" borderId="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5" borderId="0" applyNumberFormat="0" applyBorder="0" applyAlignment="0" applyProtection="0"/>
    <xf numFmtId="0" fontId="12" fillId="7" borderId="0" applyNumberFormat="0" applyBorder="0" applyAlignment="0" applyProtection="0"/>
    <xf numFmtId="0" fontId="12" fillId="4"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7" borderId="0" applyNumberFormat="0" applyBorder="0" applyAlignment="0" applyProtection="0"/>
    <xf numFmtId="0" fontId="12" fillId="5" borderId="0" applyNumberFormat="0" applyBorder="0" applyAlignment="0" applyProtection="0"/>
    <xf numFmtId="0" fontId="13" fillId="7"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9" borderId="0" applyNumberFormat="0" applyBorder="0" applyAlignment="0" applyProtection="0"/>
    <xf numFmtId="0" fontId="13" fillId="7" borderId="0" applyNumberFormat="0" applyBorder="0" applyAlignment="0" applyProtection="0"/>
    <xf numFmtId="0" fontId="13" fillId="4" borderId="0" applyNumberFormat="0" applyBorder="0" applyAlignment="0" applyProtection="0"/>
    <xf numFmtId="0" fontId="13" fillId="12"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5" fillId="17" borderId="6" applyNumberFormat="0" applyAlignment="0" applyProtection="0"/>
    <xf numFmtId="0" fontId="16" fillId="18" borderId="7" applyNumberFormat="0" applyAlignment="0" applyProtection="0"/>
    <xf numFmtId="43" fontId="11" fillId="0" borderId="0" applyFont="0" applyFill="0" applyBorder="0" applyAlignment="0" applyProtection="0"/>
    <xf numFmtId="0" fontId="17" fillId="0" borderId="0" applyNumberFormat="0" applyFill="0" applyBorder="0" applyAlignment="0" applyProtection="0"/>
    <xf numFmtId="0" fontId="18" fillId="7" borderId="0" applyNumberFormat="0" applyBorder="0" applyAlignment="0" applyProtection="0"/>
    <xf numFmtId="0" fontId="19" fillId="0" borderId="8" applyNumberFormat="0" applyFill="0" applyAlignment="0" applyProtection="0"/>
    <xf numFmtId="0" fontId="20" fillId="0" borderId="9" applyNumberFormat="0" applyFill="0" applyAlignment="0" applyProtection="0"/>
    <xf numFmtId="0" fontId="21" fillId="0" borderId="10" applyNumberFormat="0" applyFill="0" applyAlignment="0" applyProtection="0"/>
    <xf numFmtId="0" fontId="21" fillId="0" borderId="0" applyNumberFormat="0" applyFill="0" applyBorder="0" applyAlignment="0" applyProtection="0"/>
    <xf numFmtId="0" fontId="5" fillId="0" borderId="0" applyNumberFormat="0" applyFill="0" applyBorder="0" applyAlignment="0" applyProtection="0">
      <alignment vertical="top"/>
      <protection locked="0"/>
    </xf>
    <xf numFmtId="0" fontId="22" fillId="8" borderId="6" applyNumberFormat="0" applyAlignment="0" applyProtection="0"/>
    <xf numFmtId="0" fontId="23" fillId="0" borderId="11" applyNumberFormat="0" applyFill="0" applyAlignment="0" applyProtection="0"/>
    <xf numFmtId="0" fontId="24" fillId="8" borderId="0" applyNumberFormat="0" applyBorder="0" applyAlignment="0" applyProtection="0"/>
    <xf numFmtId="0" fontId="11" fillId="5" borderId="12" applyNumberFormat="0" applyFont="0" applyAlignment="0" applyProtection="0"/>
    <xf numFmtId="0" fontId="25" fillId="17" borderId="13" applyNumberFormat="0" applyAlignment="0" applyProtection="0"/>
    <xf numFmtId="9" fontId="11" fillId="0" borderId="0" applyFont="0" applyFill="0" applyBorder="0" applyAlignment="0" applyProtection="0"/>
    <xf numFmtId="0" fontId="26" fillId="0" borderId="0" applyNumberFormat="0" applyFill="0" applyBorder="0" applyAlignment="0" applyProtection="0"/>
    <xf numFmtId="0" fontId="27" fillId="0" borderId="14" applyNumberFormat="0" applyFill="0" applyAlignment="0" applyProtection="0"/>
    <xf numFmtId="0" fontId="23" fillId="0" borderId="0" applyNumberFormat="0" applyFill="0" applyBorder="0" applyAlignment="0" applyProtection="0"/>
    <xf numFmtId="9" fontId="11" fillId="0" borderId="0" applyFont="0" applyFill="0" applyBorder="0" applyAlignment="0" applyProtection="0"/>
    <xf numFmtId="0" fontId="28" fillId="0" borderId="0"/>
    <xf numFmtId="0" fontId="11" fillId="0" borderId="0"/>
    <xf numFmtId="9" fontId="11" fillId="0" borderId="0" applyFont="0" applyFill="0" applyBorder="0" applyAlignment="0" applyProtection="0"/>
    <xf numFmtId="0" fontId="11" fillId="0" borderId="0"/>
    <xf numFmtId="0" fontId="11" fillId="0" borderId="0"/>
    <xf numFmtId="9" fontId="2" fillId="0" borderId="0" applyFont="0" applyFill="0" applyBorder="0" applyAlignment="0" applyProtection="0"/>
    <xf numFmtId="0" fontId="11" fillId="0" borderId="0"/>
    <xf numFmtId="43" fontId="11" fillId="0" borderId="0" applyFont="0" applyFill="0" applyBorder="0" applyAlignment="0" applyProtection="0"/>
    <xf numFmtId="43" fontId="12" fillId="0" borderId="0" applyFont="0" applyFill="0" applyBorder="0" applyAlignment="0" applyProtection="0"/>
    <xf numFmtId="0" fontId="2" fillId="0" borderId="0"/>
    <xf numFmtId="0" fontId="6" fillId="0" borderId="0"/>
    <xf numFmtId="0" fontId="1" fillId="0" borderId="0"/>
    <xf numFmtId="43" fontId="1" fillId="0" borderId="0" applyFont="0" applyFill="0" applyBorder="0" applyAlignment="0" applyProtection="0"/>
    <xf numFmtId="0" fontId="1" fillId="0" borderId="0"/>
    <xf numFmtId="43" fontId="11" fillId="0" borderId="0" applyFont="0" applyFill="0" applyBorder="0" applyAlignment="0" applyProtection="0"/>
    <xf numFmtId="9" fontId="1" fillId="0" borderId="0" applyFont="0" applyFill="0" applyBorder="0" applyAlignment="0" applyProtection="0"/>
    <xf numFmtId="43" fontId="11" fillId="0" borderId="0" applyFont="0" applyFill="0" applyBorder="0" applyAlignment="0" applyProtection="0"/>
    <xf numFmtId="43" fontId="12" fillId="0" borderId="0" applyFont="0" applyFill="0" applyBorder="0" applyAlignment="0" applyProtection="0"/>
    <xf numFmtId="0" fontId="1" fillId="0" borderId="0"/>
    <xf numFmtId="9" fontId="34" fillId="0" borderId="0" applyFont="0" applyFill="0" applyBorder="0" applyAlignment="0" applyProtection="0"/>
  </cellStyleXfs>
  <cellXfs count="78">
    <xf numFmtId="0" fontId="0" fillId="0" borderId="0" xfId="0"/>
    <xf numFmtId="0" fontId="4" fillId="0" borderId="0" xfId="0" applyFont="1"/>
    <xf numFmtId="0" fontId="3" fillId="0" borderId="0" xfId="0" applyFont="1"/>
    <xf numFmtId="0" fontId="5" fillId="0" borderId="0" xfId="1" applyAlignment="1" applyProtection="1"/>
    <xf numFmtId="2" fontId="4" fillId="0" borderId="0" xfId="0" applyNumberFormat="1" applyFont="1" applyAlignment="1">
      <alignment horizontal="right"/>
    </xf>
    <xf numFmtId="2" fontId="4" fillId="0" borderId="0" xfId="0" applyNumberFormat="1" applyFont="1"/>
    <xf numFmtId="0" fontId="3" fillId="0" borderId="2" xfId="0" applyFont="1" applyBorder="1"/>
    <xf numFmtId="2" fontId="3" fillId="0" borderId="2" xfId="0" applyNumberFormat="1" applyFont="1" applyBorder="1"/>
    <xf numFmtId="2" fontId="3" fillId="0" borderId="2" xfId="0" applyNumberFormat="1" applyFont="1" applyBorder="1" applyAlignment="1">
      <alignment horizontal="right"/>
    </xf>
    <xf numFmtId="2" fontId="3" fillId="0" borderId="0" xfId="0" applyNumberFormat="1" applyFont="1"/>
    <xf numFmtId="2" fontId="3" fillId="0" borderId="0" xfId="0" applyNumberFormat="1" applyFont="1" applyAlignment="1">
      <alignment horizontal="right"/>
    </xf>
    <xf numFmtId="0" fontId="3" fillId="0" borderId="0" xfId="0" applyFont="1" applyAlignment="1">
      <alignment wrapText="1"/>
    </xf>
    <xf numFmtId="0" fontId="6" fillId="0" borderId="1" xfId="0" applyFont="1" applyBorder="1"/>
    <xf numFmtId="2" fontId="6" fillId="0" borderId="1" xfId="0" applyNumberFormat="1" applyFont="1" applyBorder="1"/>
    <xf numFmtId="2" fontId="6" fillId="0" borderId="1" xfId="0" applyNumberFormat="1" applyFont="1" applyBorder="1" applyAlignment="1">
      <alignment wrapText="1"/>
    </xf>
    <xf numFmtId="0" fontId="6" fillId="0" borderId="1" xfId="0" applyFont="1" applyBorder="1" applyAlignment="1">
      <alignment wrapText="1"/>
    </xf>
    <xf numFmtId="0" fontId="3" fillId="0" borderId="1" xfId="0" applyFont="1" applyBorder="1"/>
    <xf numFmtId="0" fontId="4" fillId="0" borderId="1" xfId="0" applyFont="1" applyBorder="1"/>
    <xf numFmtId="0" fontId="4" fillId="0" borderId="3" xfId="0" applyFont="1" applyBorder="1"/>
    <xf numFmtId="2" fontId="3" fillId="0" borderId="1" xfId="0" applyNumberFormat="1" applyFont="1" applyBorder="1"/>
    <xf numFmtId="0" fontId="3" fillId="0" borderId="3" xfId="0" applyFont="1" applyBorder="1"/>
    <xf numFmtId="2" fontId="3" fillId="0" borderId="1" xfId="0" applyNumberFormat="1" applyFont="1" applyBorder="1" applyAlignment="1">
      <alignment horizontal="right"/>
    </xf>
    <xf numFmtId="2" fontId="4" fillId="0" borderId="5" xfId="0" applyNumberFormat="1" applyFont="1" applyBorder="1" applyAlignment="1">
      <alignment horizontal="right"/>
    </xf>
    <xf numFmtId="2" fontId="4" fillId="0" borderId="1" xfId="0" applyNumberFormat="1" applyFont="1" applyBorder="1"/>
    <xf numFmtId="164" fontId="3" fillId="0" borderId="0" xfId="0" applyNumberFormat="1" applyFont="1"/>
    <xf numFmtId="2" fontId="3" fillId="0" borderId="4" xfId="0" applyNumberFormat="1" applyFont="1" applyBorder="1" applyAlignment="1">
      <alignment horizontal="right"/>
    </xf>
    <xf numFmtId="2" fontId="4" fillId="0" borderId="1" xfId="0" applyNumberFormat="1" applyFont="1" applyBorder="1" applyAlignment="1">
      <alignment horizontal="right"/>
    </xf>
    <xf numFmtId="2" fontId="3" fillId="0" borderId="0" xfId="5" applyNumberFormat="1" applyFont="1" applyAlignment="1">
      <alignment horizontal="right"/>
    </xf>
    <xf numFmtId="0" fontId="4" fillId="0" borderId="0" xfId="5" applyFont="1"/>
    <xf numFmtId="2" fontId="7" fillId="0" borderId="0" xfId="5" applyNumberFormat="1" applyFont="1"/>
    <xf numFmtId="0" fontId="11" fillId="0" borderId="0" xfId="0" applyFont="1"/>
    <xf numFmtId="2" fontId="9" fillId="0" borderId="1" xfId="5" applyNumberFormat="1" applyFont="1" applyBorder="1" applyAlignment="1">
      <alignment horizontal="center"/>
    </xf>
    <xf numFmtId="0" fontId="9" fillId="0" borderId="0" xfId="5" applyFont="1" applyAlignment="1">
      <alignment vertical="top"/>
    </xf>
    <xf numFmtId="2" fontId="9" fillId="0" borderId="0" xfId="5" applyNumberFormat="1" applyFont="1" applyAlignment="1">
      <alignment horizontal="center"/>
    </xf>
    <xf numFmtId="2" fontId="9" fillId="0" borderId="2" xfId="5" applyNumberFormat="1" applyFont="1" applyBorder="1" applyAlignment="1">
      <alignment horizontal="right"/>
    </xf>
    <xf numFmtId="2" fontId="0" fillId="0" borderId="0" xfId="0" applyNumberFormat="1"/>
    <xf numFmtId="0" fontId="3" fillId="0" borderId="0" xfId="5" applyFont="1"/>
    <xf numFmtId="2" fontId="3" fillId="0" borderId="0" xfId="5" applyNumberFormat="1" applyFont="1" applyAlignment="1">
      <alignment horizontal="center"/>
    </xf>
    <xf numFmtId="0" fontId="2" fillId="0" borderId="0" xfId="5"/>
    <xf numFmtId="0" fontId="3" fillId="0" borderId="1" xfId="5" applyFont="1" applyBorder="1" applyAlignment="1">
      <alignment vertical="center" wrapText="1"/>
    </xf>
    <xf numFmtId="0" fontId="4" fillId="0" borderId="1" xfId="5" applyFont="1" applyBorder="1" applyAlignment="1">
      <alignment vertical="center" wrapText="1"/>
    </xf>
    <xf numFmtId="0" fontId="4" fillId="0" borderId="1" xfId="5" applyFont="1" applyBorder="1" applyAlignment="1">
      <alignment horizontal="justify" vertical="center" wrapText="1"/>
    </xf>
    <xf numFmtId="2" fontId="3" fillId="0" borderId="0" xfId="5" applyNumberFormat="1" applyFont="1"/>
    <xf numFmtId="2" fontId="4" fillId="0" borderId="0" xfId="5" applyNumberFormat="1" applyFont="1" applyAlignment="1">
      <alignment horizontal="center"/>
    </xf>
    <xf numFmtId="0" fontId="9" fillId="0" borderId="0" xfId="5" applyFont="1"/>
    <xf numFmtId="165" fontId="9" fillId="0" borderId="0" xfId="3" applyNumberFormat="1" applyFont="1" applyBorder="1"/>
    <xf numFmtId="0" fontId="29" fillId="0" borderId="0" xfId="5" applyFont="1" applyAlignment="1">
      <alignment vertical="top"/>
    </xf>
    <xf numFmtId="0" fontId="3" fillId="0" borderId="2" xfId="5" applyFont="1" applyBorder="1"/>
    <xf numFmtId="2" fontId="3" fillId="0" borderId="2" xfId="5" applyNumberFormat="1" applyFont="1" applyBorder="1" applyAlignment="1">
      <alignment horizontal="right"/>
    </xf>
    <xf numFmtId="0" fontId="4" fillId="0" borderId="2" xfId="5" applyFont="1" applyBorder="1"/>
    <xf numFmtId="0" fontId="9" fillId="0" borderId="2" xfId="5" applyFont="1" applyBorder="1" applyAlignment="1">
      <alignment vertical="top"/>
    </xf>
    <xf numFmtId="0" fontId="31" fillId="0" borderId="0" xfId="5" applyFont="1" applyAlignment="1">
      <alignment vertical="top"/>
    </xf>
    <xf numFmtId="0" fontId="29" fillId="0" borderId="2" xfId="5" applyFont="1" applyBorder="1"/>
    <xf numFmtId="2" fontId="9" fillId="0" borderId="2" xfId="5" applyNumberFormat="1" applyFont="1" applyBorder="1" applyAlignment="1">
      <alignment horizontal="center"/>
    </xf>
    <xf numFmtId="2" fontId="3" fillId="0" borderId="2" xfId="5" applyNumberFormat="1" applyFont="1" applyBorder="1"/>
    <xf numFmtId="2" fontId="4" fillId="0" borderId="0" xfId="5" applyNumberFormat="1" applyFont="1" applyAlignment="1">
      <alignment horizontal="right"/>
    </xf>
    <xf numFmtId="2" fontId="3" fillId="0" borderId="4" xfId="4" applyNumberFormat="1" applyFont="1" applyBorder="1" applyAlignment="1">
      <alignment horizontal="center" vertical="top" wrapText="1"/>
    </xf>
    <xf numFmtId="2" fontId="3" fillId="0" borderId="1" xfId="4" applyNumberFormat="1" applyFont="1" applyBorder="1" applyAlignment="1">
      <alignment horizontal="center" vertical="top" wrapText="1"/>
    </xf>
    <xf numFmtId="0" fontId="32" fillId="0" borderId="0" xfId="0" applyFont="1"/>
    <xf numFmtId="1" fontId="4" fillId="0" borderId="0" xfId="0" applyNumberFormat="1" applyFont="1" applyAlignment="1">
      <alignment horizontal="right"/>
    </xf>
    <xf numFmtId="166" fontId="0" fillId="0" borderId="0" xfId="0" applyNumberFormat="1"/>
    <xf numFmtId="1" fontId="0" fillId="0" borderId="0" xfId="0" applyNumberFormat="1"/>
    <xf numFmtId="2" fontId="4" fillId="0" borderId="4" xfId="0" applyNumberFormat="1" applyFont="1" applyBorder="1"/>
    <xf numFmtId="14" fontId="4" fillId="0" borderId="0" xfId="0" applyNumberFormat="1" applyFont="1" applyAlignment="1">
      <alignment horizontal="left"/>
    </xf>
    <xf numFmtId="10" fontId="4" fillId="0" borderId="0" xfId="72" applyNumberFormat="1" applyFont="1"/>
    <xf numFmtId="0" fontId="0" fillId="0" borderId="1" xfId="0" applyBorder="1"/>
    <xf numFmtId="1" fontId="4" fillId="0" borderId="1" xfId="0" applyNumberFormat="1" applyFont="1" applyBorder="1" applyAlignment="1">
      <alignment horizontal="right"/>
    </xf>
    <xf numFmtId="0" fontId="3" fillId="2" borderId="1" xfId="0" applyFont="1" applyFill="1" applyBorder="1" applyAlignment="1">
      <alignment horizontal="center"/>
    </xf>
    <xf numFmtId="2" fontId="30" fillId="0" borderId="15" xfId="4" applyNumberFormat="1" applyFont="1" applyBorder="1" applyAlignment="1">
      <alignment horizontal="center" vertical="top" wrapText="1"/>
    </xf>
    <xf numFmtId="2" fontId="30" fillId="0" borderId="5" xfId="4" applyNumberFormat="1" applyFont="1" applyBorder="1" applyAlignment="1">
      <alignment horizontal="center" vertical="top" wrapText="1"/>
    </xf>
    <xf numFmtId="2" fontId="4" fillId="0" borderId="4" xfId="3" applyNumberFormat="1" applyFont="1" applyBorder="1" applyAlignment="1">
      <alignment horizontal="center" vertical="top" wrapText="1"/>
    </xf>
    <xf numFmtId="2" fontId="4" fillId="0" borderId="15" xfId="3" applyNumberFormat="1" applyFont="1" applyBorder="1" applyAlignment="1">
      <alignment horizontal="center" vertical="top" wrapText="1"/>
    </xf>
    <xf numFmtId="2" fontId="4" fillId="0" borderId="5" xfId="3" applyNumberFormat="1" applyFont="1" applyBorder="1" applyAlignment="1">
      <alignment horizontal="center" vertical="top" wrapText="1"/>
    </xf>
    <xf numFmtId="0" fontId="6" fillId="0" borderId="1" xfId="0" applyFont="1" applyBorder="1"/>
    <xf numFmtId="0" fontId="33" fillId="0" borderId="0" xfId="0" applyFont="1" applyAlignment="1">
      <alignment horizontal="center" vertical="center"/>
    </xf>
    <xf numFmtId="0" fontId="3" fillId="2" borderId="3" xfId="0" applyFont="1" applyFill="1" applyBorder="1" applyAlignment="1">
      <alignment horizontal="center"/>
    </xf>
    <xf numFmtId="0" fontId="3" fillId="2" borderId="2" xfId="0" applyFont="1" applyFill="1" applyBorder="1" applyAlignment="1">
      <alignment horizontal="center"/>
    </xf>
    <xf numFmtId="0" fontId="3" fillId="2" borderId="16" xfId="0" applyFont="1" applyFill="1" applyBorder="1" applyAlignment="1">
      <alignment horizontal="center"/>
    </xf>
  </cellXfs>
  <cellStyles count="73">
    <cellStyle name="20% - Accent1 2" xfId="8" xr:uid="{BA93B5DB-30F7-438E-99EE-8173689C83A1}"/>
    <cellStyle name="20% - Accent2 2" xfId="9" xr:uid="{52B7FB7C-5264-4533-8F5F-0BC314C8479D}"/>
    <cellStyle name="20% - Accent3 2" xfId="10" xr:uid="{FC9D83F4-5A78-4FCF-A114-5E1B20C9EF79}"/>
    <cellStyle name="20% - Accent4 2" xfId="11" xr:uid="{EF7CFE1D-AEC6-47A6-943A-B9A62294CDDD}"/>
    <cellStyle name="20% - Accent5 2" xfId="12" xr:uid="{32676C91-12B4-4B6D-9C6E-C1693317AD5B}"/>
    <cellStyle name="20% - Accent6 2" xfId="13" xr:uid="{22CDC976-BC33-45AB-A7FB-20E94C08E9F2}"/>
    <cellStyle name="40% - Accent1 2" xfId="14" xr:uid="{C4624240-061E-4A87-ACFC-1BD03FAB49EA}"/>
    <cellStyle name="40% - Accent2 2" xfId="15" xr:uid="{2715FD62-A094-4AB1-9DC6-E19504223DD3}"/>
    <cellStyle name="40% - Accent3 2" xfId="16" xr:uid="{A91B2E35-8FBB-4387-9F49-10AA5E53F593}"/>
    <cellStyle name="40% - Accent4 2" xfId="17" xr:uid="{4FCE567A-7870-4114-8C9C-B605D610E007}"/>
    <cellStyle name="40% - Accent5 2" xfId="18" xr:uid="{057C8CD7-AC76-452E-8750-38CBD54A40B3}"/>
    <cellStyle name="40% - Accent6 2" xfId="19" xr:uid="{0F088E61-D0DE-4832-9582-E1602F59D881}"/>
    <cellStyle name="60% - Accent1 2" xfId="20" xr:uid="{EBE12EF9-63B7-4A3D-B4BB-552618E8A67F}"/>
    <cellStyle name="60% - Accent2 2" xfId="21" xr:uid="{CC37651F-BA95-4284-B77A-BE5009447087}"/>
    <cellStyle name="60% - Accent3 2" xfId="22" xr:uid="{B389AD99-3756-4ED7-9D0F-89DA8E9EA21D}"/>
    <cellStyle name="60% - Accent4 2" xfId="23" xr:uid="{4B2D4F80-A2E4-488B-9971-A42932C4FA96}"/>
    <cellStyle name="60% - Accent5 2" xfId="24" xr:uid="{C7CD442E-9C45-4DAB-8171-E7A60CF0BBAB}"/>
    <cellStyle name="60% - Accent6 2" xfId="25" xr:uid="{0A0017D6-FD12-4A21-9A7C-ADDF47460C5C}"/>
    <cellStyle name="Accent1 2" xfId="26" xr:uid="{A3EAE31C-7CA8-4DA0-BEAF-57E084687E45}"/>
    <cellStyle name="Accent2 2" xfId="27" xr:uid="{16221C5E-E92B-4045-A5B2-64C810E77611}"/>
    <cellStyle name="Accent3 2" xfId="28" xr:uid="{F73C6FBE-6B64-4B99-8D5E-DAD4F60367A8}"/>
    <cellStyle name="Accent4 2" xfId="29" xr:uid="{AD608A2B-C533-4218-B3E5-09357574BB23}"/>
    <cellStyle name="Accent5 2" xfId="30" xr:uid="{12677A1E-7F4C-425F-8EC4-7DA65FCBBAB3}"/>
    <cellStyle name="Accent6 2" xfId="31" xr:uid="{31738ECB-B69D-4297-8203-32E8E5DD5296}"/>
    <cellStyle name="Bad 2" xfId="32" xr:uid="{93F5E568-8635-4871-8603-DA409DB68969}"/>
    <cellStyle name="Calculation 2" xfId="33" xr:uid="{B2DB3F95-FF11-422C-A308-01FC66B2A263}"/>
    <cellStyle name="Check Cell 2" xfId="34" xr:uid="{5A048CA2-01DC-4D94-8167-E576E101A3C3}"/>
    <cellStyle name="Comma 2" xfId="35" xr:uid="{A7E98D53-B1CD-4CFC-8D96-EBC2289D9F00}"/>
    <cellStyle name="Comma 2 2" xfId="60" xr:uid="{02E97E16-66F9-4143-81EF-B78450967181}"/>
    <cellStyle name="Comma 2 2 2" xfId="69" xr:uid="{ADCDB92F-313C-480A-B102-F3C0FC2794F6}"/>
    <cellStyle name="Comma 2 3" xfId="67" xr:uid="{9450DB8C-D2AF-4400-8C3F-FB515314C791}"/>
    <cellStyle name="Comma 3" xfId="61" xr:uid="{3B08CE27-D9A6-4A97-BB81-C15C1C8F3175}"/>
    <cellStyle name="Comma 3 2" xfId="70" xr:uid="{A4BD0F07-9585-4B9D-9195-F3C2EA5C4905}"/>
    <cellStyle name="Comma 4" xfId="3" xr:uid="{97D04E26-5813-4ABF-935E-3B5569B9D140}"/>
    <cellStyle name="Comma 5" xfId="65" xr:uid="{B82FBBBC-B77A-4E16-A7DC-A5FF75A5CDFD}"/>
    <cellStyle name="Explanatory Text 2" xfId="36" xr:uid="{23054CB9-7652-4A92-B53B-5BAA64EF4E42}"/>
    <cellStyle name="Good 2" xfId="37" xr:uid="{6D34F5F8-FE27-48BF-A9B1-C047E53337F3}"/>
    <cellStyle name="Heading 1 2" xfId="38" xr:uid="{43E5DC98-B55A-47D3-A703-3C1E82D20113}"/>
    <cellStyle name="Heading 2 2" xfId="39" xr:uid="{1D2B58E7-2900-46CB-82DE-BE60795062A5}"/>
    <cellStyle name="Heading 3 2" xfId="40" xr:uid="{3594B335-3533-4320-867B-A5224455C6FB}"/>
    <cellStyle name="Heading 4 2" xfId="41" xr:uid="{F486E75B-294A-4C03-9B1C-70949F6CED46}"/>
    <cellStyle name="Hyperlink" xfId="1" builtinId="8"/>
    <cellStyle name="Hyperlink 2" xfId="42" xr:uid="{3D577FB8-DCA0-4EFF-A459-7B8638CCEE73}"/>
    <cellStyle name="Hyperlink 3" xfId="4" xr:uid="{C742D3EC-4ACB-4C5B-A2C2-6F3F81A0B519}"/>
    <cellStyle name="Input 2" xfId="43" xr:uid="{35F46CCD-CFD4-473B-BC57-6A3DDF54F54C}"/>
    <cellStyle name="Linked Cell 2" xfId="44" xr:uid="{7B67CDA7-726F-4AFC-B2CD-9B7E47CE18E2}"/>
    <cellStyle name="Neutral 2" xfId="45" xr:uid="{2825D68B-0B32-48BA-B0AF-0B71C77EDB11}"/>
    <cellStyle name="Normal" xfId="0" builtinId="0"/>
    <cellStyle name="Normal 2" xfId="5" xr:uid="{DD20C879-A8DD-44ED-B47E-55C06DC5B90D}"/>
    <cellStyle name="Normal 2 2" xfId="53" xr:uid="{EF02895C-ECAA-4ED8-BDA1-6CC504E638F3}"/>
    <cellStyle name="Normal 2 3" xfId="57" xr:uid="{FBE0B320-27C1-4532-A129-528709F50ABC}"/>
    <cellStyle name="Normal 2 3 2" xfId="59" xr:uid="{624FCF11-0098-453B-B1CB-ED635C434328}"/>
    <cellStyle name="Normal 2 4" xfId="66" xr:uid="{FCCE166C-B9EB-4598-A6E1-A3FEBFDB9EB7}"/>
    <cellStyle name="Normal 3" xfId="6" xr:uid="{6D75AB8E-74C2-4867-8CA9-52085EE2F434}"/>
    <cellStyle name="Normal 3 2" xfId="54" xr:uid="{322F15D1-23ED-4E54-8655-19E6494096C2}"/>
    <cellStyle name="Normal 3 3" xfId="63" xr:uid="{2AA5A243-03CD-4C8D-A2CE-B90EDAEBD11B}"/>
    <cellStyle name="Normal 4" xfId="56" xr:uid="{71EA0968-FDC3-44F8-80C2-A699F29B4CB4}"/>
    <cellStyle name="Normal 5" xfId="62" xr:uid="{9F5959C8-640F-4548-AD7A-C9A61600B7B2}"/>
    <cellStyle name="Normal 5 2" xfId="71" xr:uid="{1DFF7ABE-898B-4C28-8B22-6BC023D5C4FC}"/>
    <cellStyle name="Normal 6" xfId="7" xr:uid="{B9E8B544-522D-480F-85CF-CFB24C25A2CF}"/>
    <cellStyle name="Normal 7" xfId="2" xr:uid="{99DA9D8E-C09C-4D47-802E-BA34CA95D620}"/>
    <cellStyle name="Normal 8" xfId="64" xr:uid="{BA2951CB-FBAD-4F52-B7E1-6FB8580C88B4}"/>
    <cellStyle name="Note 2" xfId="46" xr:uid="{090EB63D-0428-409C-A967-AAE241D2C26A}"/>
    <cellStyle name="Output 2" xfId="47" xr:uid="{655515AD-E587-44B6-B530-18CE7920C0EA}"/>
    <cellStyle name="Percent" xfId="72" builtinId="5"/>
    <cellStyle name="Percent 2" xfId="55" xr:uid="{65676884-32EA-4703-8976-1B504A1FD4C3}"/>
    <cellStyle name="Percent 3" xfId="58" xr:uid="{ADCD8633-0A75-4297-A47A-40C01005B87B}"/>
    <cellStyle name="Percent 3 2" xfId="68" xr:uid="{E173616F-C2BC-4297-9BEB-3037C705D98A}"/>
    <cellStyle name="Percent 4" xfId="52" xr:uid="{1225C2AB-D29B-4039-A147-D44C64522E25}"/>
    <cellStyle name="Percent 6" xfId="48" xr:uid="{BE63143E-FD1B-4477-8680-3FDA62C30CE7}"/>
    <cellStyle name="Title 2" xfId="49" xr:uid="{83CCD01C-D569-41B1-A10D-442ACF2241ED}"/>
    <cellStyle name="Total 2" xfId="50" xr:uid="{49756D8E-DD3A-4F49-A786-ACE427F49EAB}"/>
    <cellStyle name="Warning Text 2" xfId="51" xr:uid="{641139E5-852F-4181-B60A-3656F19362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8319418</xdr:colOff>
      <xdr:row>2</xdr:row>
      <xdr:rowOff>82826</xdr:rowOff>
    </xdr:from>
    <xdr:to>
      <xdr:col>2</xdr:col>
      <xdr:colOff>2650433</xdr:colOff>
      <xdr:row>7</xdr:row>
      <xdr:rowOff>110435</xdr:rowOff>
    </xdr:to>
    <xdr:pic>
      <xdr:nvPicPr>
        <xdr:cNvPr id="2" name="Picture 1">
          <a:extLst>
            <a:ext uri="{FF2B5EF4-FFF2-40B4-BE49-F238E27FC236}">
              <a16:creationId xmlns:a16="http://schemas.microsoft.com/office/drawing/2014/main" id="{6E6A110A-DF01-3DC8-9659-76910AC02EE4}"/>
            </a:ext>
          </a:extLst>
        </xdr:cNvPr>
        <xdr:cNvPicPr>
          <a:picLocks noChangeAspect="1"/>
        </xdr:cNvPicPr>
      </xdr:nvPicPr>
      <xdr:blipFill>
        <a:blip xmlns:r="http://schemas.openxmlformats.org/officeDocument/2006/relationships" r:embed="rId1"/>
        <a:stretch>
          <a:fillRect/>
        </a:stretch>
      </xdr:blipFill>
      <xdr:spPr>
        <a:xfrm>
          <a:off x="8678331" y="414130"/>
          <a:ext cx="2650435" cy="975508"/>
        </a:xfrm>
        <a:prstGeom prst="rect">
          <a:avLst/>
        </a:prstGeom>
      </xdr:spPr>
    </xdr:pic>
    <xdr:clientData/>
  </xdr:twoCellAnchor>
  <xdr:twoCellAnchor editAs="oneCell">
    <xdr:from>
      <xdr:col>3</xdr:col>
      <xdr:colOff>27609</xdr:colOff>
      <xdr:row>2</xdr:row>
      <xdr:rowOff>73622</xdr:rowOff>
    </xdr:from>
    <xdr:to>
      <xdr:col>4</xdr:col>
      <xdr:colOff>9204</xdr:colOff>
      <xdr:row>7</xdr:row>
      <xdr:rowOff>101231</xdr:rowOff>
    </xdr:to>
    <xdr:pic>
      <xdr:nvPicPr>
        <xdr:cNvPr id="3" name="Picture 2">
          <a:extLst>
            <a:ext uri="{FF2B5EF4-FFF2-40B4-BE49-F238E27FC236}">
              <a16:creationId xmlns:a16="http://schemas.microsoft.com/office/drawing/2014/main" id="{9B16E43A-2D5B-44C5-B4E4-CCA871653B01}"/>
            </a:ext>
          </a:extLst>
        </xdr:cNvPr>
        <xdr:cNvPicPr>
          <a:picLocks noChangeAspect="1"/>
        </xdr:cNvPicPr>
      </xdr:nvPicPr>
      <xdr:blipFill>
        <a:blip xmlns:r="http://schemas.openxmlformats.org/officeDocument/2006/relationships" r:embed="rId1"/>
        <a:stretch>
          <a:fillRect/>
        </a:stretch>
      </xdr:blipFill>
      <xdr:spPr>
        <a:xfrm>
          <a:off x="11374783" y="404926"/>
          <a:ext cx="2650435" cy="9755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2682</xdr:colOff>
      <xdr:row>2</xdr:row>
      <xdr:rowOff>82826</xdr:rowOff>
    </xdr:from>
    <xdr:to>
      <xdr:col>2</xdr:col>
      <xdr:colOff>2398889</xdr:colOff>
      <xdr:row>7</xdr:row>
      <xdr:rowOff>110435</xdr:rowOff>
    </xdr:to>
    <xdr:pic>
      <xdr:nvPicPr>
        <xdr:cNvPr id="4" name="Picture 3">
          <a:extLst>
            <a:ext uri="{FF2B5EF4-FFF2-40B4-BE49-F238E27FC236}">
              <a16:creationId xmlns:a16="http://schemas.microsoft.com/office/drawing/2014/main" id="{C800C09F-6498-4EAB-9E63-2AEDED009494}"/>
            </a:ext>
          </a:extLst>
        </xdr:cNvPr>
        <xdr:cNvPicPr>
          <a:picLocks noChangeAspect="1"/>
        </xdr:cNvPicPr>
      </xdr:nvPicPr>
      <xdr:blipFill>
        <a:blip xmlns:r="http://schemas.openxmlformats.org/officeDocument/2006/relationships" r:embed="rId1"/>
        <a:stretch>
          <a:fillRect/>
        </a:stretch>
      </xdr:blipFill>
      <xdr:spPr>
        <a:xfrm>
          <a:off x="8672196" y="417965"/>
          <a:ext cx="2396207" cy="980109"/>
        </a:xfrm>
        <a:prstGeom prst="rect">
          <a:avLst/>
        </a:prstGeom>
      </xdr:spPr>
    </xdr:pic>
    <xdr:clientData/>
  </xdr:twoCellAnchor>
  <xdr:twoCellAnchor editAs="oneCell">
    <xdr:from>
      <xdr:col>3</xdr:col>
      <xdr:colOff>51155</xdr:colOff>
      <xdr:row>2</xdr:row>
      <xdr:rowOff>89958</xdr:rowOff>
    </xdr:from>
    <xdr:to>
      <xdr:col>4</xdr:col>
      <xdr:colOff>13195</xdr:colOff>
      <xdr:row>7</xdr:row>
      <xdr:rowOff>117567</xdr:rowOff>
    </xdr:to>
    <xdr:pic>
      <xdr:nvPicPr>
        <xdr:cNvPr id="3" name="Picture 2">
          <a:extLst>
            <a:ext uri="{FF2B5EF4-FFF2-40B4-BE49-F238E27FC236}">
              <a16:creationId xmlns:a16="http://schemas.microsoft.com/office/drawing/2014/main" id="{F3B240AB-921B-4EBA-9924-6B44A6A1D0CE}"/>
            </a:ext>
          </a:extLst>
        </xdr:cNvPr>
        <xdr:cNvPicPr>
          <a:picLocks noChangeAspect="1"/>
        </xdr:cNvPicPr>
      </xdr:nvPicPr>
      <xdr:blipFill>
        <a:blip xmlns:r="http://schemas.openxmlformats.org/officeDocument/2006/relationships" r:embed="rId1"/>
        <a:stretch>
          <a:fillRect/>
        </a:stretch>
      </xdr:blipFill>
      <xdr:spPr>
        <a:xfrm>
          <a:off x="11999738" y="587375"/>
          <a:ext cx="2396207" cy="980109"/>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Main_Sheet" connectionId="28" xr16:uid="{3657B980-612B-48CE-B76F-8999D6C8F9C6}" autoFormatId="16" applyNumberFormats="0" applyBorderFormats="0" applyFontFormats="1" applyPatternFormats="1" applyAlignmentFormats="0" applyWidthHeightFormats="0">
  <queryTableRefresh nextId="5">
    <queryTableFields count="4">
      <queryTableField id="1" name="CLASSIFICATION"/>
      <queryTableField id="2" name="SCHEME CODE"/>
      <queryTableField id="3" name="SCHEME NAME"/>
      <queryTableField id="4" name="HYBRID_SCHEME"/>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TELSFSIF_Securitied_Debt_1" headers="0" connectionId="21" xr16:uid="{71E0BD68-C7E8-4011-85C8-F89E4FBC749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TELSFSIFNAV_1" headers="0" connectionId="27" xr16:uid="{5FD28104-950A-4DAB-8AAD-930C39BA799E}"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TELSFSIF_GOV_SEC" connectionId="17" xr16:uid="{69CC60C9-2422-4F67-BD8C-F970BACEEDFD}"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TELSFSIF_Securitied_Debt" headers="0" connectionId="20" xr16:uid="{82275C45-3B1E-4BDA-B8EB-44C34D7120E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TELSFSIF_EQ_Related" headers="0" connectionId="15" xr16:uid="{8B009D23-40EC-48CB-BF3C-98584449C277}" autoFormatId="16" applyNumberFormats="0" applyBorderFormats="0" applyFontFormats="1" applyPatternFormats="1" applyAlignmentFormats="0" applyWidthHeightFormats="0">
  <queryTableRefresh headersInLastRefresh="0" nextId="9">
    <queryTableFields count="8">
      <queryTableField id="1" name="SECURITY"/>
      <queryTableField id="2" name="YIELD"/>
      <queryTableField id="3" name="INDUSTRY"/>
      <queryTableField id="4" name="ISIN_CODE"/>
      <queryTableField id="5" name="UNITS"/>
      <queryTableField id="6" name="MKTVAL"/>
      <queryTableField id="7" name="% to NAV"/>
      <queryTableField id="8"/>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TELSFSIF_Debt_Related_UNLISTED" headers="0" connectionId="19" xr16:uid="{AD55D9FD-307D-4B56-990B-E90277BA460D}"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TELSFSIF_FD" headers="0" connectionId="24" xr16:uid="{B956C873-4207-4505-8660-C8D81CDD28A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TELSFSIF_Aif_cat" headers="0" connectionId="23" xr16:uid="{A799A9FF-B2D7-48E6-84DA-70C912E5464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TELSFSIF_Debt_Related" headers="0" connectionId="18" xr16:uid="{1C8F83AB-98BD-44C0-B7D9-35F675446CEE}"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TELSFSIF_Foreign_Units" connectionId="26" xr16:uid="{2887AE71-59CD-4422-9AA9-D1229F4CF350}"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TELSFSIF_Mutual_F_Units" headers="0" connectionId="25" xr16:uid="{A030F7B6-788C-478F-BA27-D755169E040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TELSFSIF_EQ" connectionId="14" xr16:uid="{F4D4DE65-07D1-4737-B505-EEA625A10AC9}"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TELSFSIF_MM" headers="0" connectionId="22" xr16:uid="{76FFCDD1-C89D-4395-B36A-1FF51255515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TELSFSIF_EQ_FU_Related" connectionId="16" xr16:uid="{28B55A16-A8F7-4B36-A9E3-09BDFFE088AB}"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THLSFSIF_EQ" connectionId="1" xr16:uid="{50FC6F54-565D-400B-B47F-E75E82451020}"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7.xml><?xml version="1.0" encoding="utf-8"?>
<queryTable xmlns="http://schemas.openxmlformats.org/spreadsheetml/2006/main" xmlns:mc="http://schemas.openxmlformats.org/markup-compatibility/2006" xmlns:xr16="http://schemas.microsoft.com/office/spreadsheetml/2017/revision16" mc:Ignorable="xr16" name="THLSFSIF_Mutual_F_Units_1" headers="0" connectionId="11" xr16:uid="{D2828042-3735-4DEB-BFC8-3FD43F30E6E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8.xml><?xml version="1.0" encoding="utf-8"?>
<queryTable xmlns="http://schemas.openxmlformats.org/spreadsheetml/2006/main" xmlns:mc="http://schemas.openxmlformats.org/markup-compatibility/2006" xmlns:xr16="http://schemas.microsoft.com/office/spreadsheetml/2017/revision16" mc:Ignorable="xr16" name="THLSFSIF_Securitied_Debt_1_1" headers="0" connectionId="7" xr16:uid="{C1BF0F8C-9545-466E-BBBB-916466AEB9D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9.xml><?xml version="1.0" encoding="utf-8"?>
<queryTable xmlns="http://schemas.openxmlformats.org/spreadsheetml/2006/main" xmlns:mc="http://schemas.openxmlformats.org/markup-compatibility/2006" xmlns:xr16="http://schemas.microsoft.com/office/spreadsheetml/2017/revision16" mc:Ignorable="xr16" name="THLSFSIF_FD_1" headers="0" connectionId="10" xr16:uid="{417CE3D2-9F1C-4650-A9F9-F9E35262C6A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0.xml><?xml version="1.0" encoding="utf-8"?>
<queryTable xmlns="http://schemas.openxmlformats.org/spreadsheetml/2006/main" xmlns:mc="http://schemas.openxmlformats.org/markup-compatibility/2006" xmlns:xr16="http://schemas.microsoft.com/office/spreadsheetml/2017/revision16" mc:Ignorable="xr16" name="THLSFSIF_EQ_Related" headers="0" connectionId="2" xr16:uid="{C39C6FE5-1F0F-4E4C-BE89-6D5455130D5B}" autoFormatId="16" applyNumberFormats="0" applyBorderFormats="0" applyFontFormats="1" applyPatternFormats="1" applyAlignmentFormats="0" applyWidthHeightFormats="0">
  <queryTableRefresh headersInLastRefresh="0" nextId="9">
    <queryTableFields count="8">
      <queryTableField id="1" name="SECURITY"/>
      <queryTableField id="2" name="YIELD"/>
      <queryTableField id="3" name="INDUSTRY"/>
      <queryTableField id="4" name="ISIN_CODE"/>
      <queryTableField id="5" name="UNITS"/>
      <queryTableField id="6" name="MKTVAL"/>
      <queryTableField id="7" name="% to NAV"/>
      <queryTableField id="8"/>
    </queryTableFields>
  </queryTableRefresh>
</queryTable>
</file>

<file path=xl/queryTables/queryTable21.xml><?xml version="1.0" encoding="utf-8"?>
<queryTable xmlns="http://schemas.openxmlformats.org/spreadsheetml/2006/main" xmlns:mc="http://schemas.openxmlformats.org/markup-compatibility/2006" xmlns:xr16="http://schemas.microsoft.com/office/spreadsheetml/2017/revision16" mc:Ignorable="xr16" name="THLSFSIF_Securitied_Debt_2" headers="0" connectionId="6" xr16:uid="{28481526-C287-4D71-9C3B-D89B784A9E3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2.xml><?xml version="1.0" encoding="utf-8"?>
<queryTable xmlns="http://schemas.openxmlformats.org/spreadsheetml/2006/main" xmlns:mc="http://schemas.openxmlformats.org/markup-compatibility/2006" xmlns:xr16="http://schemas.microsoft.com/office/spreadsheetml/2017/revision16" mc:Ignorable="xr16" name="THLSFSIF_Debt_Related_1" headers="0" connectionId="4" xr16:uid="{9FF634DE-0ADA-4D74-9193-0F5D08D050C6}"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3.xml><?xml version="1.0" encoding="utf-8"?>
<queryTable xmlns="http://schemas.openxmlformats.org/spreadsheetml/2006/main" xmlns:mc="http://schemas.openxmlformats.org/markup-compatibility/2006" xmlns:xr16="http://schemas.microsoft.com/office/spreadsheetml/2017/revision16" mc:Ignorable="xr16" name="THLSFSIF_Debt_Related_UNLISTED_1" headers="0" connectionId="5" xr16:uid="{19EA03F5-8E26-4DF0-85C6-4CCFBD77879E}"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4.xml><?xml version="1.0" encoding="utf-8"?>
<queryTable xmlns="http://schemas.openxmlformats.org/spreadsheetml/2006/main" xmlns:mc="http://schemas.openxmlformats.org/markup-compatibility/2006" xmlns:xr16="http://schemas.microsoft.com/office/spreadsheetml/2017/revision16" mc:Ignorable="xr16" name="THLSFSIF_GOV_SEC" connectionId="3" xr16:uid="{897260A4-2B6D-4BDD-87DD-19C22AFB07B0}"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5.xml><?xml version="1.0" encoding="utf-8"?>
<queryTable xmlns="http://schemas.openxmlformats.org/spreadsheetml/2006/main" xmlns:mc="http://schemas.openxmlformats.org/markup-compatibility/2006" xmlns:xr16="http://schemas.microsoft.com/office/spreadsheetml/2017/revision16" mc:Ignorable="xr16" name="THLSFSIF_MM_1" headers="0" connectionId="8" xr16:uid="{496EA4E8-BC64-4F3D-BBE9-125C79B5A69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6.xml><?xml version="1.0" encoding="utf-8"?>
<queryTable xmlns="http://schemas.openxmlformats.org/spreadsheetml/2006/main" xmlns:mc="http://schemas.openxmlformats.org/markup-compatibility/2006" xmlns:xr16="http://schemas.microsoft.com/office/spreadsheetml/2017/revision16" mc:Ignorable="xr16" name="THLSFSIF_Aif_cat_1" headers="0" connectionId="9" xr16:uid="{F4D0F531-F1F0-4808-AF56-215D7B8429C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7.xml><?xml version="1.0" encoding="utf-8"?>
<queryTable xmlns="http://schemas.openxmlformats.org/spreadsheetml/2006/main" xmlns:mc="http://schemas.openxmlformats.org/markup-compatibility/2006" xmlns:xr16="http://schemas.microsoft.com/office/spreadsheetml/2017/revision16" mc:Ignorable="xr16" name="THLSFSIF_Foreign_Units_1" connectionId="12" xr16:uid="{428F61A6-46E2-4247-A92C-135A11875A4B}"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8.xml><?xml version="1.0" encoding="utf-8"?>
<queryTable xmlns="http://schemas.openxmlformats.org/spreadsheetml/2006/main" xmlns:mc="http://schemas.openxmlformats.org/markup-compatibility/2006" xmlns:xr16="http://schemas.microsoft.com/office/spreadsheetml/2017/revision16" mc:Ignorable="xr16" name="THLSFSIFNAV" headers="0" connectionId="13" xr16:uid="{B52A0A61-C062-4DF9-9FE5-59F336794472}"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2.xml.rels><?xml version="1.0" encoding="UTF-8" standalone="yes"?>
<Relationships xmlns="http://schemas.openxmlformats.org/package/2006/relationships"><Relationship Id="rId8" Type="http://schemas.openxmlformats.org/officeDocument/2006/relationships/queryTable" Target="../queryTables/queryTable8.xml"/><Relationship Id="rId13" Type="http://schemas.openxmlformats.org/officeDocument/2006/relationships/queryTable" Target="../queryTables/queryTable13.xml"/><Relationship Id="rId3" Type="http://schemas.openxmlformats.org/officeDocument/2006/relationships/queryTable" Target="../queryTables/queryTable3.xml"/><Relationship Id="rId7" Type="http://schemas.openxmlformats.org/officeDocument/2006/relationships/queryTable" Target="../queryTables/queryTable7.xml"/><Relationship Id="rId12" Type="http://schemas.openxmlformats.org/officeDocument/2006/relationships/queryTable" Target="../queryTables/queryTable12.xml"/><Relationship Id="rId2" Type="http://schemas.openxmlformats.org/officeDocument/2006/relationships/queryTable" Target="../queryTables/queryTable2.xml"/><Relationship Id="rId1" Type="http://schemas.openxmlformats.org/officeDocument/2006/relationships/drawing" Target="../drawings/drawing1.xml"/><Relationship Id="rId6" Type="http://schemas.openxmlformats.org/officeDocument/2006/relationships/queryTable" Target="../queryTables/queryTable6.xml"/><Relationship Id="rId11" Type="http://schemas.openxmlformats.org/officeDocument/2006/relationships/queryTable" Target="../queryTables/queryTable11.xml"/><Relationship Id="rId5" Type="http://schemas.openxmlformats.org/officeDocument/2006/relationships/queryTable" Target="../queryTables/queryTable5.xml"/><Relationship Id="rId15" Type="http://schemas.openxmlformats.org/officeDocument/2006/relationships/queryTable" Target="../queryTables/queryTable15.xml"/><Relationship Id="rId10" Type="http://schemas.openxmlformats.org/officeDocument/2006/relationships/queryTable" Target="../queryTables/queryTable10.xml"/><Relationship Id="rId4" Type="http://schemas.openxmlformats.org/officeDocument/2006/relationships/queryTable" Target="../queryTables/queryTable4.xml"/><Relationship Id="rId9" Type="http://schemas.openxmlformats.org/officeDocument/2006/relationships/queryTable" Target="../queryTables/queryTable9.xml"/><Relationship Id="rId14" Type="http://schemas.openxmlformats.org/officeDocument/2006/relationships/queryTable" Target="../queryTables/queryTable14.xml"/></Relationships>
</file>

<file path=xl/worksheets/_rels/sheet3.xml.rels><?xml version="1.0" encoding="UTF-8" standalone="yes"?>
<Relationships xmlns="http://schemas.openxmlformats.org/package/2006/relationships"><Relationship Id="rId8" Type="http://schemas.openxmlformats.org/officeDocument/2006/relationships/queryTable" Target="../queryTables/queryTable22.xml"/><Relationship Id="rId13" Type="http://schemas.openxmlformats.org/officeDocument/2006/relationships/queryTable" Target="../queryTables/queryTable27.xml"/><Relationship Id="rId3" Type="http://schemas.openxmlformats.org/officeDocument/2006/relationships/queryTable" Target="../queryTables/queryTable17.xml"/><Relationship Id="rId7" Type="http://schemas.openxmlformats.org/officeDocument/2006/relationships/queryTable" Target="../queryTables/queryTable21.xml"/><Relationship Id="rId12" Type="http://schemas.openxmlformats.org/officeDocument/2006/relationships/queryTable" Target="../queryTables/queryTable26.xml"/><Relationship Id="rId2" Type="http://schemas.openxmlformats.org/officeDocument/2006/relationships/queryTable" Target="../queryTables/queryTable16.xml"/><Relationship Id="rId1" Type="http://schemas.openxmlformats.org/officeDocument/2006/relationships/drawing" Target="../drawings/drawing2.xml"/><Relationship Id="rId6" Type="http://schemas.openxmlformats.org/officeDocument/2006/relationships/queryTable" Target="../queryTables/queryTable20.xml"/><Relationship Id="rId11" Type="http://schemas.openxmlformats.org/officeDocument/2006/relationships/queryTable" Target="../queryTables/queryTable25.xml"/><Relationship Id="rId5" Type="http://schemas.openxmlformats.org/officeDocument/2006/relationships/queryTable" Target="../queryTables/queryTable19.xml"/><Relationship Id="rId10" Type="http://schemas.openxmlformats.org/officeDocument/2006/relationships/queryTable" Target="../queryTables/queryTable24.xml"/><Relationship Id="rId4" Type="http://schemas.openxmlformats.org/officeDocument/2006/relationships/queryTable" Target="../queryTables/queryTable18.xml"/><Relationship Id="rId9" Type="http://schemas.openxmlformats.org/officeDocument/2006/relationships/queryTable" Target="../queryTables/queryTable23.xml"/><Relationship Id="rId14" Type="http://schemas.openxmlformats.org/officeDocument/2006/relationships/queryTable" Target="../queryTables/queryTable2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F245D-01D9-4F6D-901C-FCA249F415EE}">
  <sheetPr codeName="Sheet16"/>
  <dimension ref="A1:R15"/>
  <sheetViews>
    <sheetView tabSelected="1" zoomScaleNormal="100" workbookViewId="0">
      <selection activeCell="AB1" sqref="AB1"/>
    </sheetView>
  </sheetViews>
  <sheetFormatPr defaultRowHeight="12.75" x14ac:dyDescent="0.2"/>
  <cols>
    <col min="1" max="1" width="15.5703125" style="1" bestFit="1" customWidth="1"/>
    <col min="2" max="2" width="14.28515625" style="1" bestFit="1" customWidth="1"/>
    <col min="3" max="3" width="34.7109375" style="1" bestFit="1" customWidth="1"/>
    <col min="4" max="4" width="16.28515625" style="1" bestFit="1" customWidth="1"/>
    <col min="5" max="256" width="8.7109375" style="1"/>
    <col min="257" max="257" width="15.5703125" style="1" bestFit="1" customWidth="1"/>
    <col min="258" max="258" width="14.28515625" style="1" bestFit="1" customWidth="1"/>
    <col min="259" max="259" width="34.7109375" style="1" bestFit="1" customWidth="1"/>
    <col min="260" max="260" width="16.28515625" style="1" bestFit="1" customWidth="1"/>
    <col min="261" max="512" width="8.7109375" style="1"/>
    <col min="513" max="513" width="15.5703125" style="1" bestFit="1" customWidth="1"/>
    <col min="514" max="514" width="14.28515625" style="1" bestFit="1" customWidth="1"/>
    <col min="515" max="515" width="34.7109375" style="1" bestFit="1" customWidth="1"/>
    <col min="516" max="516" width="16.28515625" style="1" bestFit="1" customWidth="1"/>
    <col min="517" max="768" width="8.7109375" style="1"/>
    <col min="769" max="769" width="15.5703125" style="1" bestFit="1" customWidth="1"/>
    <col min="770" max="770" width="14.28515625" style="1" bestFit="1" customWidth="1"/>
    <col min="771" max="771" width="34.7109375" style="1" bestFit="1" customWidth="1"/>
    <col min="772" max="772" width="16.28515625" style="1" bestFit="1" customWidth="1"/>
    <col min="773" max="1024" width="8.7109375" style="1"/>
    <col min="1025" max="1025" width="15.5703125" style="1" bestFit="1" customWidth="1"/>
    <col min="1026" max="1026" width="14.28515625" style="1" bestFit="1" customWidth="1"/>
    <col min="1027" max="1027" width="34.7109375" style="1" bestFit="1" customWidth="1"/>
    <col min="1028" max="1028" width="16.28515625" style="1" bestFit="1" customWidth="1"/>
    <col min="1029" max="1280" width="8.7109375" style="1"/>
    <col min="1281" max="1281" width="15.5703125" style="1" bestFit="1" customWidth="1"/>
    <col min="1282" max="1282" width="14.28515625" style="1" bestFit="1" customWidth="1"/>
    <col min="1283" max="1283" width="34.7109375" style="1" bestFit="1" customWidth="1"/>
    <col min="1284" max="1284" width="16.28515625" style="1" bestFit="1" customWidth="1"/>
    <col min="1285" max="1536" width="8.7109375" style="1"/>
    <col min="1537" max="1537" width="15.5703125" style="1" bestFit="1" customWidth="1"/>
    <col min="1538" max="1538" width="14.28515625" style="1" bestFit="1" customWidth="1"/>
    <col min="1539" max="1539" width="34.7109375" style="1" bestFit="1" customWidth="1"/>
    <col min="1540" max="1540" width="16.28515625" style="1" bestFit="1" customWidth="1"/>
    <col min="1541" max="1792" width="8.7109375" style="1"/>
    <col min="1793" max="1793" width="15.5703125" style="1" bestFit="1" customWidth="1"/>
    <col min="1794" max="1794" width="14.28515625" style="1" bestFit="1" customWidth="1"/>
    <col min="1795" max="1795" width="34.7109375" style="1" bestFit="1" customWidth="1"/>
    <col min="1796" max="1796" width="16.28515625" style="1" bestFit="1" customWidth="1"/>
    <col min="1797" max="2048" width="8.7109375" style="1"/>
    <col min="2049" max="2049" width="15.5703125" style="1" bestFit="1" customWidth="1"/>
    <col min="2050" max="2050" width="14.28515625" style="1" bestFit="1" customWidth="1"/>
    <col min="2051" max="2051" width="34.7109375" style="1" bestFit="1" customWidth="1"/>
    <col min="2052" max="2052" width="16.28515625" style="1" bestFit="1" customWidth="1"/>
    <col min="2053" max="2304" width="8.7109375" style="1"/>
    <col min="2305" max="2305" width="15.5703125" style="1" bestFit="1" customWidth="1"/>
    <col min="2306" max="2306" width="14.28515625" style="1" bestFit="1" customWidth="1"/>
    <col min="2307" max="2307" width="34.7109375" style="1" bestFit="1" customWidth="1"/>
    <col min="2308" max="2308" width="16.28515625" style="1" bestFit="1" customWidth="1"/>
    <col min="2309" max="2560" width="8.7109375" style="1"/>
    <col min="2561" max="2561" width="15.5703125" style="1" bestFit="1" customWidth="1"/>
    <col min="2562" max="2562" width="14.28515625" style="1" bestFit="1" customWidth="1"/>
    <col min="2563" max="2563" width="34.7109375" style="1" bestFit="1" customWidth="1"/>
    <col min="2564" max="2564" width="16.28515625" style="1" bestFit="1" customWidth="1"/>
    <col min="2565" max="2816" width="8.7109375" style="1"/>
    <col min="2817" max="2817" width="15.5703125" style="1" bestFit="1" customWidth="1"/>
    <col min="2818" max="2818" width="14.28515625" style="1" bestFit="1" customWidth="1"/>
    <col min="2819" max="2819" width="34.7109375" style="1" bestFit="1" customWidth="1"/>
    <col min="2820" max="2820" width="16.28515625" style="1" bestFit="1" customWidth="1"/>
    <col min="2821" max="3072" width="8.7109375" style="1"/>
    <col min="3073" max="3073" width="15.5703125" style="1" bestFit="1" customWidth="1"/>
    <col min="3074" max="3074" width="14.28515625" style="1" bestFit="1" customWidth="1"/>
    <col min="3075" max="3075" width="34.7109375" style="1" bestFit="1" customWidth="1"/>
    <col min="3076" max="3076" width="16.28515625" style="1" bestFit="1" customWidth="1"/>
    <col min="3077" max="3328" width="8.7109375" style="1"/>
    <col min="3329" max="3329" width="15.5703125" style="1" bestFit="1" customWidth="1"/>
    <col min="3330" max="3330" width="14.28515625" style="1" bestFit="1" customWidth="1"/>
    <col min="3331" max="3331" width="34.7109375" style="1" bestFit="1" customWidth="1"/>
    <col min="3332" max="3332" width="16.28515625" style="1" bestFit="1" customWidth="1"/>
    <col min="3333" max="3584" width="8.7109375" style="1"/>
    <col min="3585" max="3585" width="15.5703125" style="1" bestFit="1" customWidth="1"/>
    <col min="3586" max="3586" width="14.28515625" style="1" bestFit="1" customWidth="1"/>
    <col min="3587" max="3587" width="34.7109375" style="1" bestFit="1" customWidth="1"/>
    <col min="3588" max="3588" width="16.28515625" style="1" bestFit="1" customWidth="1"/>
    <col min="3589" max="3840" width="8.7109375" style="1"/>
    <col min="3841" max="3841" width="15.5703125" style="1" bestFit="1" customWidth="1"/>
    <col min="3842" max="3842" width="14.28515625" style="1" bestFit="1" customWidth="1"/>
    <col min="3843" max="3843" width="34.7109375" style="1" bestFit="1" customWidth="1"/>
    <col min="3844" max="3844" width="16.28515625" style="1" bestFit="1" customWidth="1"/>
    <col min="3845" max="4096" width="8.7109375" style="1"/>
    <col min="4097" max="4097" width="15.5703125" style="1" bestFit="1" customWidth="1"/>
    <col min="4098" max="4098" width="14.28515625" style="1" bestFit="1" customWidth="1"/>
    <col min="4099" max="4099" width="34.7109375" style="1" bestFit="1" customWidth="1"/>
    <col min="4100" max="4100" width="16.28515625" style="1" bestFit="1" customWidth="1"/>
    <col min="4101" max="4352" width="8.7109375" style="1"/>
    <col min="4353" max="4353" width="15.5703125" style="1" bestFit="1" customWidth="1"/>
    <col min="4354" max="4354" width="14.28515625" style="1" bestFit="1" customWidth="1"/>
    <col min="4355" max="4355" width="34.7109375" style="1" bestFit="1" customWidth="1"/>
    <col min="4356" max="4356" width="16.28515625" style="1" bestFit="1" customWidth="1"/>
    <col min="4357" max="4608" width="8.7109375" style="1"/>
    <col min="4609" max="4609" width="15.5703125" style="1" bestFit="1" customWidth="1"/>
    <col min="4610" max="4610" width="14.28515625" style="1" bestFit="1" customWidth="1"/>
    <col min="4611" max="4611" width="34.7109375" style="1" bestFit="1" customWidth="1"/>
    <col min="4612" max="4612" width="16.28515625" style="1" bestFit="1" customWidth="1"/>
    <col min="4613" max="4864" width="8.7109375" style="1"/>
    <col min="4865" max="4865" width="15.5703125" style="1" bestFit="1" customWidth="1"/>
    <col min="4866" max="4866" width="14.28515625" style="1" bestFit="1" customWidth="1"/>
    <col min="4867" max="4867" width="34.7109375" style="1" bestFit="1" customWidth="1"/>
    <col min="4868" max="4868" width="16.28515625" style="1" bestFit="1" customWidth="1"/>
    <col min="4869" max="5120" width="8.7109375" style="1"/>
    <col min="5121" max="5121" width="15.5703125" style="1" bestFit="1" customWidth="1"/>
    <col min="5122" max="5122" width="14.28515625" style="1" bestFit="1" customWidth="1"/>
    <col min="5123" max="5123" width="34.7109375" style="1" bestFit="1" customWidth="1"/>
    <col min="5124" max="5124" width="16.28515625" style="1" bestFit="1" customWidth="1"/>
    <col min="5125" max="5376" width="8.7109375" style="1"/>
    <col min="5377" max="5377" width="15.5703125" style="1" bestFit="1" customWidth="1"/>
    <col min="5378" max="5378" width="14.28515625" style="1" bestFit="1" customWidth="1"/>
    <col min="5379" max="5379" width="34.7109375" style="1" bestFit="1" customWidth="1"/>
    <col min="5380" max="5380" width="16.28515625" style="1" bestFit="1" customWidth="1"/>
    <col min="5381" max="5632" width="8.7109375" style="1"/>
    <col min="5633" max="5633" width="15.5703125" style="1" bestFit="1" customWidth="1"/>
    <col min="5634" max="5634" width="14.28515625" style="1" bestFit="1" customWidth="1"/>
    <col min="5635" max="5635" width="34.7109375" style="1" bestFit="1" customWidth="1"/>
    <col min="5636" max="5636" width="16.28515625" style="1" bestFit="1" customWidth="1"/>
    <col min="5637" max="5888" width="8.7109375" style="1"/>
    <col min="5889" max="5889" width="15.5703125" style="1" bestFit="1" customWidth="1"/>
    <col min="5890" max="5890" width="14.28515625" style="1" bestFit="1" customWidth="1"/>
    <col min="5891" max="5891" width="34.7109375" style="1" bestFit="1" customWidth="1"/>
    <col min="5892" max="5892" width="16.28515625" style="1" bestFit="1" customWidth="1"/>
    <col min="5893" max="6144" width="8.7109375" style="1"/>
    <col min="6145" max="6145" width="15.5703125" style="1" bestFit="1" customWidth="1"/>
    <col min="6146" max="6146" width="14.28515625" style="1" bestFit="1" customWidth="1"/>
    <col min="6147" max="6147" width="34.7109375" style="1" bestFit="1" customWidth="1"/>
    <col min="6148" max="6148" width="16.28515625" style="1" bestFit="1" customWidth="1"/>
    <col min="6149" max="6400" width="8.7109375" style="1"/>
    <col min="6401" max="6401" width="15.5703125" style="1" bestFit="1" customWidth="1"/>
    <col min="6402" max="6402" width="14.28515625" style="1" bestFit="1" customWidth="1"/>
    <col min="6403" max="6403" width="34.7109375" style="1" bestFit="1" customWidth="1"/>
    <col min="6404" max="6404" width="16.28515625" style="1" bestFit="1" customWidth="1"/>
    <col min="6405" max="6656" width="8.7109375" style="1"/>
    <col min="6657" max="6657" width="15.5703125" style="1" bestFit="1" customWidth="1"/>
    <col min="6658" max="6658" width="14.28515625" style="1" bestFit="1" customWidth="1"/>
    <col min="6659" max="6659" width="34.7109375" style="1" bestFit="1" customWidth="1"/>
    <col min="6660" max="6660" width="16.28515625" style="1" bestFit="1" customWidth="1"/>
    <col min="6661" max="6912" width="8.7109375" style="1"/>
    <col min="6913" max="6913" width="15.5703125" style="1" bestFit="1" customWidth="1"/>
    <col min="6914" max="6914" width="14.28515625" style="1" bestFit="1" customWidth="1"/>
    <col min="6915" max="6915" width="34.7109375" style="1" bestFit="1" customWidth="1"/>
    <col min="6916" max="6916" width="16.28515625" style="1" bestFit="1" customWidth="1"/>
    <col min="6917" max="7168" width="8.7109375" style="1"/>
    <col min="7169" max="7169" width="15.5703125" style="1" bestFit="1" customWidth="1"/>
    <col min="7170" max="7170" width="14.28515625" style="1" bestFit="1" customWidth="1"/>
    <col min="7171" max="7171" width="34.7109375" style="1" bestFit="1" customWidth="1"/>
    <col min="7172" max="7172" width="16.28515625" style="1" bestFit="1" customWidth="1"/>
    <col min="7173" max="7424" width="8.7109375" style="1"/>
    <col min="7425" max="7425" width="15.5703125" style="1" bestFit="1" customWidth="1"/>
    <col min="7426" max="7426" width="14.28515625" style="1" bestFit="1" customWidth="1"/>
    <col min="7427" max="7427" width="34.7109375" style="1" bestFit="1" customWidth="1"/>
    <col min="7428" max="7428" width="16.28515625" style="1" bestFit="1" customWidth="1"/>
    <col min="7429" max="7680" width="8.7109375" style="1"/>
    <col min="7681" max="7681" width="15.5703125" style="1" bestFit="1" customWidth="1"/>
    <col min="7682" max="7682" width="14.28515625" style="1" bestFit="1" customWidth="1"/>
    <col min="7683" max="7683" width="34.7109375" style="1" bestFit="1" customWidth="1"/>
    <col min="7684" max="7684" width="16.28515625" style="1" bestFit="1" customWidth="1"/>
    <col min="7685" max="7936" width="8.7109375" style="1"/>
    <col min="7937" max="7937" width="15.5703125" style="1" bestFit="1" customWidth="1"/>
    <col min="7938" max="7938" width="14.28515625" style="1" bestFit="1" customWidth="1"/>
    <col min="7939" max="7939" width="34.7109375" style="1" bestFit="1" customWidth="1"/>
    <col min="7940" max="7940" width="16.28515625" style="1" bestFit="1" customWidth="1"/>
    <col min="7941" max="8192" width="8.7109375" style="1"/>
    <col min="8193" max="8193" width="15.5703125" style="1" bestFit="1" customWidth="1"/>
    <col min="8194" max="8194" width="14.28515625" style="1" bestFit="1" customWidth="1"/>
    <col min="8195" max="8195" width="34.7109375" style="1" bestFit="1" customWidth="1"/>
    <col min="8196" max="8196" width="16.28515625" style="1" bestFit="1" customWidth="1"/>
    <col min="8197" max="8448" width="8.7109375" style="1"/>
    <col min="8449" max="8449" width="15.5703125" style="1" bestFit="1" customWidth="1"/>
    <col min="8450" max="8450" width="14.28515625" style="1" bestFit="1" customWidth="1"/>
    <col min="8451" max="8451" width="34.7109375" style="1" bestFit="1" customWidth="1"/>
    <col min="8452" max="8452" width="16.28515625" style="1" bestFit="1" customWidth="1"/>
    <col min="8453" max="8704" width="8.7109375" style="1"/>
    <col min="8705" max="8705" width="15.5703125" style="1" bestFit="1" customWidth="1"/>
    <col min="8706" max="8706" width="14.28515625" style="1" bestFit="1" customWidth="1"/>
    <col min="8707" max="8707" width="34.7109375" style="1" bestFit="1" customWidth="1"/>
    <col min="8708" max="8708" width="16.28515625" style="1" bestFit="1" customWidth="1"/>
    <col min="8709" max="8960" width="8.7109375" style="1"/>
    <col min="8961" max="8961" width="15.5703125" style="1" bestFit="1" customWidth="1"/>
    <col min="8962" max="8962" width="14.28515625" style="1" bestFit="1" customWidth="1"/>
    <col min="8963" max="8963" width="34.7109375" style="1" bestFit="1" customWidth="1"/>
    <col min="8964" max="8964" width="16.28515625" style="1" bestFit="1" customWidth="1"/>
    <col min="8965" max="9216" width="8.7109375" style="1"/>
    <col min="9217" max="9217" width="15.5703125" style="1" bestFit="1" customWidth="1"/>
    <col min="9218" max="9218" width="14.28515625" style="1" bestFit="1" customWidth="1"/>
    <col min="9219" max="9219" width="34.7109375" style="1" bestFit="1" customWidth="1"/>
    <col min="9220" max="9220" width="16.28515625" style="1" bestFit="1" customWidth="1"/>
    <col min="9221" max="9472" width="8.7109375" style="1"/>
    <col min="9473" max="9473" width="15.5703125" style="1" bestFit="1" customWidth="1"/>
    <col min="9474" max="9474" width="14.28515625" style="1" bestFit="1" customWidth="1"/>
    <col min="9475" max="9475" width="34.7109375" style="1" bestFit="1" customWidth="1"/>
    <col min="9476" max="9476" width="16.28515625" style="1" bestFit="1" customWidth="1"/>
    <col min="9477" max="9728" width="8.7109375" style="1"/>
    <col min="9729" max="9729" width="15.5703125" style="1" bestFit="1" customWidth="1"/>
    <col min="9730" max="9730" width="14.28515625" style="1" bestFit="1" customWidth="1"/>
    <col min="9731" max="9731" width="34.7109375" style="1" bestFit="1" customWidth="1"/>
    <col min="9732" max="9732" width="16.28515625" style="1" bestFit="1" customWidth="1"/>
    <col min="9733" max="9984" width="8.7109375" style="1"/>
    <col min="9985" max="9985" width="15.5703125" style="1" bestFit="1" customWidth="1"/>
    <col min="9986" max="9986" width="14.28515625" style="1" bestFit="1" customWidth="1"/>
    <col min="9987" max="9987" width="34.7109375" style="1" bestFit="1" customWidth="1"/>
    <col min="9988" max="9988" width="16.28515625" style="1" bestFit="1" customWidth="1"/>
    <col min="9989" max="10240" width="8.7109375" style="1"/>
    <col min="10241" max="10241" width="15.5703125" style="1" bestFit="1" customWidth="1"/>
    <col min="10242" max="10242" width="14.28515625" style="1" bestFit="1" customWidth="1"/>
    <col min="10243" max="10243" width="34.7109375" style="1" bestFit="1" customWidth="1"/>
    <col min="10244" max="10244" width="16.28515625" style="1" bestFit="1" customWidth="1"/>
    <col min="10245" max="10496" width="8.7109375" style="1"/>
    <col min="10497" max="10497" width="15.5703125" style="1" bestFit="1" customWidth="1"/>
    <col min="10498" max="10498" width="14.28515625" style="1" bestFit="1" customWidth="1"/>
    <col min="10499" max="10499" width="34.7109375" style="1" bestFit="1" customWidth="1"/>
    <col min="10500" max="10500" width="16.28515625" style="1" bestFit="1" customWidth="1"/>
    <col min="10501" max="10752" width="8.7109375" style="1"/>
    <col min="10753" max="10753" width="15.5703125" style="1" bestFit="1" customWidth="1"/>
    <col min="10754" max="10754" width="14.28515625" style="1" bestFit="1" customWidth="1"/>
    <col min="10755" max="10755" width="34.7109375" style="1" bestFit="1" customWidth="1"/>
    <col min="10756" max="10756" width="16.28515625" style="1" bestFit="1" customWidth="1"/>
    <col min="10757" max="11008" width="8.7109375" style="1"/>
    <col min="11009" max="11009" width="15.5703125" style="1" bestFit="1" customWidth="1"/>
    <col min="11010" max="11010" width="14.28515625" style="1" bestFit="1" customWidth="1"/>
    <col min="11011" max="11011" width="34.7109375" style="1" bestFit="1" customWidth="1"/>
    <col min="11012" max="11012" width="16.28515625" style="1" bestFit="1" customWidth="1"/>
    <col min="11013" max="11264" width="8.7109375" style="1"/>
    <col min="11265" max="11265" width="15.5703125" style="1" bestFit="1" customWidth="1"/>
    <col min="11266" max="11266" width="14.28515625" style="1" bestFit="1" customWidth="1"/>
    <col min="11267" max="11267" width="34.7109375" style="1" bestFit="1" customWidth="1"/>
    <col min="11268" max="11268" width="16.28515625" style="1" bestFit="1" customWidth="1"/>
    <col min="11269" max="11520" width="8.7109375" style="1"/>
    <col min="11521" max="11521" width="15.5703125" style="1" bestFit="1" customWidth="1"/>
    <col min="11522" max="11522" width="14.28515625" style="1" bestFit="1" customWidth="1"/>
    <col min="11523" max="11523" width="34.7109375" style="1" bestFit="1" customWidth="1"/>
    <col min="11524" max="11524" width="16.28515625" style="1" bestFit="1" customWidth="1"/>
    <col min="11525" max="11776" width="8.7109375" style="1"/>
    <col min="11777" max="11777" width="15.5703125" style="1" bestFit="1" customWidth="1"/>
    <col min="11778" max="11778" width="14.28515625" style="1" bestFit="1" customWidth="1"/>
    <col min="11779" max="11779" width="34.7109375" style="1" bestFit="1" customWidth="1"/>
    <col min="11780" max="11780" width="16.28515625" style="1" bestFit="1" customWidth="1"/>
    <col min="11781" max="12032" width="8.7109375" style="1"/>
    <col min="12033" max="12033" width="15.5703125" style="1" bestFit="1" customWidth="1"/>
    <col min="12034" max="12034" width="14.28515625" style="1" bestFit="1" customWidth="1"/>
    <col min="12035" max="12035" width="34.7109375" style="1" bestFit="1" customWidth="1"/>
    <col min="12036" max="12036" width="16.28515625" style="1" bestFit="1" customWidth="1"/>
    <col min="12037" max="12288" width="8.7109375" style="1"/>
    <col min="12289" max="12289" width="15.5703125" style="1" bestFit="1" customWidth="1"/>
    <col min="12290" max="12290" width="14.28515625" style="1" bestFit="1" customWidth="1"/>
    <col min="12291" max="12291" width="34.7109375" style="1" bestFit="1" customWidth="1"/>
    <col min="12292" max="12292" width="16.28515625" style="1" bestFit="1" customWidth="1"/>
    <col min="12293" max="12544" width="8.7109375" style="1"/>
    <col min="12545" max="12545" width="15.5703125" style="1" bestFit="1" customWidth="1"/>
    <col min="12546" max="12546" width="14.28515625" style="1" bestFit="1" customWidth="1"/>
    <col min="12547" max="12547" width="34.7109375" style="1" bestFit="1" customWidth="1"/>
    <col min="12548" max="12548" width="16.28515625" style="1" bestFit="1" customWidth="1"/>
    <col min="12549" max="12800" width="8.7109375" style="1"/>
    <col min="12801" max="12801" width="15.5703125" style="1" bestFit="1" customWidth="1"/>
    <col min="12802" max="12802" width="14.28515625" style="1" bestFit="1" customWidth="1"/>
    <col min="12803" max="12803" width="34.7109375" style="1" bestFit="1" customWidth="1"/>
    <col min="12804" max="12804" width="16.28515625" style="1" bestFit="1" customWidth="1"/>
    <col min="12805" max="13056" width="8.7109375" style="1"/>
    <col min="13057" max="13057" width="15.5703125" style="1" bestFit="1" customWidth="1"/>
    <col min="13058" max="13058" width="14.28515625" style="1" bestFit="1" customWidth="1"/>
    <col min="13059" max="13059" width="34.7109375" style="1" bestFit="1" customWidth="1"/>
    <col min="13060" max="13060" width="16.28515625" style="1" bestFit="1" customWidth="1"/>
    <col min="13061" max="13312" width="8.7109375" style="1"/>
    <col min="13313" max="13313" width="15.5703125" style="1" bestFit="1" customWidth="1"/>
    <col min="13314" max="13314" width="14.28515625" style="1" bestFit="1" customWidth="1"/>
    <col min="13315" max="13315" width="34.7109375" style="1" bestFit="1" customWidth="1"/>
    <col min="13316" max="13316" width="16.28515625" style="1" bestFit="1" customWidth="1"/>
    <col min="13317" max="13568" width="8.7109375" style="1"/>
    <col min="13569" max="13569" width="15.5703125" style="1" bestFit="1" customWidth="1"/>
    <col min="13570" max="13570" width="14.28515625" style="1" bestFit="1" customWidth="1"/>
    <col min="13571" max="13571" width="34.7109375" style="1" bestFit="1" customWidth="1"/>
    <col min="13572" max="13572" width="16.28515625" style="1" bestFit="1" customWidth="1"/>
    <col min="13573" max="13824" width="8.7109375" style="1"/>
    <col min="13825" max="13825" width="15.5703125" style="1" bestFit="1" customWidth="1"/>
    <col min="13826" max="13826" width="14.28515625" style="1" bestFit="1" customWidth="1"/>
    <col min="13827" max="13827" width="34.7109375" style="1" bestFit="1" customWidth="1"/>
    <col min="13828" max="13828" width="16.28515625" style="1" bestFit="1" customWidth="1"/>
    <col min="13829" max="14080" width="8.7109375" style="1"/>
    <col min="14081" max="14081" width="15.5703125" style="1" bestFit="1" customWidth="1"/>
    <col min="14082" max="14082" width="14.28515625" style="1" bestFit="1" customWidth="1"/>
    <col min="14083" max="14083" width="34.7109375" style="1" bestFit="1" customWidth="1"/>
    <col min="14084" max="14084" width="16.28515625" style="1" bestFit="1" customWidth="1"/>
    <col min="14085" max="14336" width="8.7109375" style="1"/>
    <col min="14337" max="14337" width="15.5703125" style="1" bestFit="1" customWidth="1"/>
    <col min="14338" max="14338" width="14.28515625" style="1" bestFit="1" customWidth="1"/>
    <col min="14339" max="14339" width="34.7109375" style="1" bestFit="1" customWidth="1"/>
    <col min="14340" max="14340" width="16.28515625" style="1" bestFit="1" customWidth="1"/>
    <col min="14341" max="14592" width="8.7109375" style="1"/>
    <col min="14593" max="14593" width="15.5703125" style="1" bestFit="1" customWidth="1"/>
    <col min="14594" max="14594" width="14.28515625" style="1" bestFit="1" customWidth="1"/>
    <col min="14595" max="14595" width="34.7109375" style="1" bestFit="1" customWidth="1"/>
    <col min="14596" max="14596" width="16.28515625" style="1" bestFit="1" customWidth="1"/>
    <col min="14597" max="14848" width="8.7109375" style="1"/>
    <col min="14849" max="14849" width="15.5703125" style="1" bestFit="1" customWidth="1"/>
    <col min="14850" max="14850" width="14.28515625" style="1" bestFit="1" customWidth="1"/>
    <col min="14851" max="14851" width="34.7109375" style="1" bestFit="1" customWidth="1"/>
    <col min="14852" max="14852" width="16.28515625" style="1" bestFit="1" customWidth="1"/>
    <col min="14853" max="15104" width="8.7109375" style="1"/>
    <col min="15105" max="15105" width="15.5703125" style="1" bestFit="1" customWidth="1"/>
    <col min="15106" max="15106" width="14.28515625" style="1" bestFit="1" customWidth="1"/>
    <col min="15107" max="15107" width="34.7109375" style="1" bestFit="1" customWidth="1"/>
    <col min="15108" max="15108" width="16.28515625" style="1" bestFit="1" customWidth="1"/>
    <col min="15109" max="15360" width="8.7109375" style="1"/>
    <col min="15361" max="15361" width="15.5703125" style="1" bestFit="1" customWidth="1"/>
    <col min="15362" max="15362" width="14.28515625" style="1" bestFit="1" customWidth="1"/>
    <col min="15363" max="15363" width="34.7109375" style="1" bestFit="1" customWidth="1"/>
    <col min="15364" max="15364" width="16.28515625" style="1" bestFit="1" customWidth="1"/>
    <col min="15365" max="15616" width="8.7109375" style="1"/>
    <col min="15617" max="15617" width="15.5703125" style="1" bestFit="1" customWidth="1"/>
    <col min="15618" max="15618" width="14.28515625" style="1" bestFit="1" customWidth="1"/>
    <col min="15619" max="15619" width="34.7109375" style="1" bestFit="1" customWidth="1"/>
    <col min="15620" max="15620" width="16.28515625" style="1" bestFit="1" customWidth="1"/>
    <col min="15621" max="15872" width="8.7109375" style="1"/>
    <col min="15873" max="15873" width="15.5703125" style="1" bestFit="1" customWidth="1"/>
    <col min="15874" max="15874" width="14.28515625" style="1" bestFit="1" customWidth="1"/>
    <col min="15875" max="15875" width="34.7109375" style="1" bestFit="1" customWidth="1"/>
    <col min="15876" max="15876" width="16.28515625" style="1" bestFit="1" customWidth="1"/>
    <col min="15877" max="16128" width="8.7109375" style="1"/>
    <col min="16129" max="16129" width="15.5703125" style="1" bestFit="1" customWidth="1"/>
    <col min="16130" max="16130" width="14.28515625" style="1" bestFit="1" customWidth="1"/>
    <col min="16131" max="16131" width="34.7109375" style="1" bestFit="1" customWidth="1"/>
    <col min="16132" max="16132" width="16.28515625" style="1" bestFit="1" customWidth="1"/>
    <col min="16133" max="16384" width="8.7109375" style="1"/>
  </cols>
  <sheetData>
    <row r="1" spans="1:18" x14ac:dyDescent="0.2">
      <c r="A1" s="2" t="s">
        <v>1</v>
      </c>
      <c r="B1" s="2" t="s">
        <v>2</v>
      </c>
      <c r="C1" s="2" t="s">
        <v>3</v>
      </c>
      <c r="D1" s="2" t="s">
        <v>4</v>
      </c>
    </row>
    <row r="2" spans="1:18" x14ac:dyDescent="0.2">
      <c r="A2" s="3" t="s">
        <v>5</v>
      </c>
      <c r="B2" s="3" t="s">
        <v>6</v>
      </c>
      <c r="C2" s="3" t="s">
        <v>7</v>
      </c>
      <c r="D2" s="1" t="s">
        <v>8</v>
      </c>
    </row>
    <row r="3" spans="1:18" x14ac:dyDescent="0.2">
      <c r="A3" s="3" t="s">
        <v>5</v>
      </c>
      <c r="B3" s="3" t="s">
        <v>9</v>
      </c>
      <c r="C3" s="3" t="s">
        <v>10</v>
      </c>
      <c r="D3" s="1" t="s">
        <v>462</v>
      </c>
    </row>
    <row r="13" spans="1:18" ht="14.1" customHeight="1" x14ac:dyDescent="0.2">
      <c r="A13" s="74" t="s">
        <v>349</v>
      </c>
      <c r="B13" s="74"/>
      <c r="C13" s="74"/>
      <c r="D13" s="74"/>
      <c r="E13" s="74"/>
      <c r="F13" s="74"/>
      <c r="G13" s="74"/>
      <c r="H13" s="74"/>
      <c r="I13" s="74"/>
      <c r="J13" s="74"/>
      <c r="K13" s="74"/>
      <c r="L13" s="74"/>
      <c r="M13" s="74"/>
      <c r="N13" s="74"/>
      <c r="O13" s="74"/>
      <c r="P13" s="74"/>
      <c r="Q13" s="74"/>
      <c r="R13" s="74"/>
    </row>
    <row r="14" spans="1:18" ht="12.95" customHeight="1" x14ac:dyDescent="0.2">
      <c r="A14" s="74"/>
      <c r="B14" s="74"/>
      <c r="C14" s="74"/>
      <c r="D14" s="74"/>
      <c r="E14" s="74"/>
      <c r="F14" s="74"/>
      <c r="G14" s="74"/>
      <c r="H14" s="74"/>
      <c r="I14" s="74"/>
      <c r="J14" s="74"/>
      <c r="K14" s="74"/>
      <c r="L14" s="74"/>
      <c r="M14" s="74"/>
      <c r="N14" s="74"/>
      <c r="O14" s="74"/>
      <c r="P14" s="74"/>
      <c r="Q14" s="74"/>
      <c r="R14" s="74"/>
    </row>
    <row r="15" spans="1:18" x14ac:dyDescent="0.2">
      <c r="A15" s="58"/>
    </row>
  </sheetData>
  <mergeCells count="1">
    <mergeCell ref="A13:R14"/>
  </mergeCells>
  <hyperlinks>
    <hyperlink ref="A2:C2" location="TELSFSIF!A1" display="TELSFSIF!A1" xr:uid="{E5E0EF0F-4339-4CD2-BC2F-C4220717D5D4}"/>
    <hyperlink ref="A3:C3" location="THLSFSIF!A1" display="THLSFSIF!A1" xr:uid="{3D6A4E7E-F165-4032-A5EF-7C7908FB51B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A9C9E-4800-4261-8722-2F73478A7BDB}">
  <sheetPr codeName="Sheet15"/>
  <dimension ref="A1:CB424"/>
  <sheetViews>
    <sheetView zoomScaleNormal="100" workbookViewId="0">
      <selection activeCell="C302" sqref="C302"/>
    </sheetView>
  </sheetViews>
  <sheetFormatPr defaultRowHeight="12.75" x14ac:dyDescent="0.2"/>
  <cols>
    <col min="1" max="1" width="5.140625" style="1" bestFit="1" customWidth="1"/>
    <col min="2" max="2" width="119.140625" style="1" bestFit="1" customWidth="1"/>
    <col min="3" max="3" width="38.140625" style="5" customWidth="1"/>
    <col min="4" max="4" width="38.140625" style="1" customWidth="1"/>
    <col min="5" max="5" width="32.140625" style="1" bestFit="1" customWidth="1"/>
    <col min="6" max="6" width="32.7109375" style="4" bestFit="1" customWidth="1"/>
    <col min="7" max="7" width="17.7109375" style="4" bestFit="1" customWidth="1"/>
    <col min="8" max="8" width="8.85546875" style="4" bestFit="1" customWidth="1"/>
    <col min="9" max="256" width="8.7109375" style="1"/>
    <col min="257" max="257" width="5.140625" style="1" bestFit="1" customWidth="1"/>
    <col min="258" max="258" width="119.140625" style="1" bestFit="1" customWidth="1"/>
    <col min="259" max="259" width="18.5703125" style="1" bestFit="1" customWidth="1"/>
    <col min="260" max="260" width="40.140625" style="1" bestFit="1" customWidth="1"/>
    <col min="261" max="261" width="32.140625" style="1" bestFit="1" customWidth="1"/>
    <col min="262" max="262" width="27" style="1" bestFit="1" customWidth="1"/>
    <col min="263" max="263" width="17.7109375" style="1" bestFit="1" customWidth="1"/>
    <col min="264" max="264" width="8.85546875" style="1" bestFit="1" customWidth="1"/>
    <col min="265" max="512" width="8.7109375" style="1"/>
    <col min="513" max="513" width="5.140625" style="1" bestFit="1" customWidth="1"/>
    <col min="514" max="514" width="119.140625" style="1" bestFit="1" customWidth="1"/>
    <col min="515" max="515" width="18.5703125" style="1" bestFit="1" customWidth="1"/>
    <col min="516" max="516" width="40.140625" style="1" bestFit="1" customWidth="1"/>
    <col min="517" max="517" width="32.140625" style="1" bestFit="1" customWidth="1"/>
    <col min="518" max="518" width="27" style="1" bestFit="1" customWidth="1"/>
    <col min="519" max="519" width="17.7109375" style="1" bestFit="1" customWidth="1"/>
    <col min="520" max="520" width="8.85546875" style="1" bestFit="1" customWidth="1"/>
    <col min="521" max="768" width="8.7109375" style="1"/>
    <col min="769" max="769" width="5.140625" style="1" bestFit="1" customWidth="1"/>
    <col min="770" max="770" width="119.140625" style="1" bestFit="1" customWidth="1"/>
    <col min="771" max="771" width="18.5703125" style="1" bestFit="1" customWidth="1"/>
    <col min="772" max="772" width="40.140625" style="1" bestFit="1" customWidth="1"/>
    <col min="773" max="773" width="32.140625" style="1" bestFit="1" customWidth="1"/>
    <col min="774" max="774" width="27" style="1" bestFit="1" customWidth="1"/>
    <col min="775" max="775" width="17.7109375" style="1" bestFit="1" customWidth="1"/>
    <col min="776" max="776" width="8.85546875" style="1" bestFit="1" customWidth="1"/>
    <col min="777" max="1024" width="8.7109375" style="1"/>
    <col min="1025" max="1025" width="5.140625" style="1" bestFit="1" customWidth="1"/>
    <col min="1026" max="1026" width="119.140625" style="1" bestFit="1" customWidth="1"/>
    <col min="1027" max="1027" width="18.5703125" style="1" bestFit="1" customWidth="1"/>
    <col min="1028" max="1028" width="40.140625" style="1" bestFit="1" customWidth="1"/>
    <col min="1029" max="1029" width="32.140625" style="1" bestFit="1" customWidth="1"/>
    <col min="1030" max="1030" width="27" style="1" bestFit="1" customWidth="1"/>
    <col min="1031" max="1031" width="17.7109375" style="1" bestFit="1" customWidth="1"/>
    <col min="1032" max="1032" width="8.85546875" style="1" bestFit="1" customWidth="1"/>
    <col min="1033" max="1280" width="8.7109375" style="1"/>
    <col min="1281" max="1281" width="5.140625" style="1" bestFit="1" customWidth="1"/>
    <col min="1282" max="1282" width="119.140625" style="1" bestFit="1" customWidth="1"/>
    <col min="1283" max="1283" width="18.5703125" style="1" bestFit="1" customWidth="1"/>
    <col min="1284" max="1284" width="40.140625" style="1" bestFit="1" customWidth="1"/>
    <col min="1285" max="1285" width="32.140625" style="1" bestFit="1" customWidth="1"/>
    <col min="1286" max="1286" width="27" style="1" bestFit="1" customWidth="1"/>
    <col min="1287" max="1287" width="17.7109375" style="1" bestFit="1" customWidth="1"/>
    <col min="1288" max="1288" width="8.85546875" style="1" bestFit="1" customWidth="1"/>
    <col min="1289" max="1536" width="8.7109375" style="1"/>
    <col min="1537" max="1537" width="5.140625" style="1" bestFit="1" customWidth="1"/>
    <col min="1538" max="1538" width="119.140625" style="1" bestFit="1" customWidth="1"/>
    <col min="1539" max="1539" width="18.5703125" style="1" bestFit="1" customWidth="1"/>
    <col min="1540" max="1540" width="40.140625" style="1" bestFit="1" customWidth="1"/>
    <col min="1541" max="1541" width="32.140625" style="1" bestFit="1" customWidth="1"/>
    <col min="1542" max="1542" width="27" style="1" bestFit="1" customWidth="1"/>
    <col min="1543" max="1543" width="17.7109375" style="1" bestFit="1" customWidth="1"/>
    <col min="1544" max="1544" width="8.85546875" style="1" bestFit="1" customWidth="1"/>
    <col min="1545" max="1792" width="8.7109375" style="1"/>
    <col min="1793" max="1793" width="5.140625" style="1" bestFit="1" customWidth="1"/>
    <col min="1794" max="1794" width="119.140625" style="1" bestFit="1" customWidth="1"/>
    <col min="1795" max="1795" width="18.5703125" style="1" bestFit="1" customWidth="1"/>
    <col min="1796" max="1796" width="40.140625" style="1" bestFit="1" customWidth="1"/>
    <col min="1797" max="1797" width="32.140625" style="1" bestFit="1" customWidth="1"/>
    <col min="1798" max="1798" width="27" style="1" bestFit="1" customWidth="1"/>
    <col min="1799" max="1799" width="17.7109375" style="1" bestFit="1" customWidth="1"/>
    <col min="1800" max="1800" width="8.85546875" style="1" bestFit="1" customWidth="1"/>
    <col min="1801" max="2048" width="8.7109375" style="1"/>
    <col min="2049" max="2049" width="5.140625" style="1" bestFit="1" customWidth="1"/>
    <col min="2050" max="2050" width="119.140625" style="1" bestFit="1" customWidth="1"/>
    <col min="2051" max="2051" width="18.5703125" style="1" bestFit="1" customWidth="1"/>
    <col min="2052" max="2052" width="40.140625" style="1" bestFit="1" customWidth="1"/>
    <col min="2053" max="2053" width="32.140625" style="1" bestFit="1" customWidth="1"/>
    <col min="2054" max="2054" width="27" style="1" bestFit="1" customWidth="1"/>
    <col min="2055" max="2055" width="17.7109375" style="1" bestFit="1" customWidth="1"/>
    <col min="2056" max="2056" width="8.85546875" style="1" bestFit="1" customWidth="1"/>
    <col min="2057" max="2304" width="8.7109375" style="1"/>
    <col min="2305" max="2305" width="5.140625" style="1" bestFit="1" customWidth="1"/>
    <col min="2306" max="2306" width="119.140625" style="1" bestFit="1" customWidth="1"/>
    <col min="2307" max="2307" width="18.5703125" style="1" bestFit="1" customWidth="1"/>
    <col min="2308" max="2308" width="40.140625" style="1" bestFit="1" customWidth="1"/>
    <col min="2309" max="2309" width="32.140625" style="1" bestFit="1" customWidth="1"/>
    <col min="2310" max="2310" width="27" style="1" bestFit="1" customWidth="1"/>
    <col min="2311" max="2311" width="17.7109375" style="1" bestFit="1" customWidth="1"/>
    <col min="2312" max="2312" width="8.85546875" style="1" bestFit="1" customWidth="1"/>
    <col min="2313" max="2560" width="8.7109375" style="1"/>
    <col min="2561" max="2561" width="5.140625" style="1" bestFit="1" customWidth="1"/>
    <col min="2562" max="2562" width="119.140625" style="1" bestFit="1" customWidth="1"/>
    <col min="2563" max="2563" width="18.5703125" style="1" bestFit="1" customWidth="1"/>
    <col min="2564" max="2564" width="40.140625" style="1" bestFit="1" customWidth="1"/>
    <col min="2565" max="2565" width="32.140625" style="1" bestFit="1" customWidth="1"/>
    <col min="2566" max="2566" width="27" style="1" bestFit="1" customWidth="1"/>
    <col min="2567" max="2567" width="17.7109375" style="1" bestFit="1" customWidth="1"/>
    <col min="2568" max="2568" width="8.85546875" style="1" bestFit="1" customWidth="1"/>
    <col min="2569" max="2816" width="8.7109375" style="1"/>
    <col min="2817" max="2817" width="5.140625" style="1" bestFit="1" customWidth="1"/>
    <col min="2818" max="2818" width="119.140625" style="1" bestFit="1" customWidth="1"/>
    <col min="2819" max="2819" width="18.5703125" style="1" bestFit="1" customWidth="1"/>
    <col min="2820" max="2820" width="40.140625" style="1" bestFit="1" customWidth="1"/>
    <col min="2821" max="2821" width="32.140625" style="1" bestFit="1" customWidth="1"/>
    <col min="2822" max="2822" width="27" style="1" bestFit="1" customWidth="1"/>
    <col min="2823" max="2823" width="17.7109375" style="1" bestFit="1" customWidth="1"/>
    <col min="2824" max="2824" width="8.85546875" style="1" bestFit="1" customWidth="1"/>
    <col min="2825" max="3072" width="8.7109375" style="1"/>
    <col min="3073" max="3073" width="5.140625" style="1" bestFit="1" customWidth="1"/>
    <col min="3074" max="3074" width="119.140625" style="1" bestFit="1" customWidth="1"/>
    <col min="3075" max="3075" width="18.5703125" style="1" bestFit="1" customWidth="1"/>
    <col min="3076" max="3076" width="40.140625" style="1" bestFit="1" customWidth="1"/>
    <col min="3077" max="3077" width="32.140625" style="1" bestFit="1" customWidth="1"/>
    <col min="3078" max="3078" width="27" style="1" bestFit="1" customWidth="1"/>
    <col min="3079" max="3079" width="17.7109375" style="1" bestFit="1" customWidth="1"/>
    <col min="3080" max="3080" width="8.85546875" style="1" bestFit="1" customWidth="1"/>
    <col min="3081" max="3328" width="8.7109375" style="1"/>
    <col min="3329" max="3329" width="5.140625" style="1" bestFit="1" customWidth="1"/>
    <col min="3330" max="3330" width="119.140625" style="1" bestFit="1" customWidth="1"/>
    <col min="3331" max="3331" width="18.5703125" style="1" bestFit="1" customWidth="1"/>
    <col min="3332" max="3332" width="40.140625" style="1" bestFit="1" customWidth="1"/>
    <col min="3333" max="3333" width="32.140625" style="1" bestFit="1" customWidth="1"/>
    <col min="3334" max="3334" width="27" style="1" bestFit="1" customWidth="1"/>
    <col min="3335" max="3335" width="17.7109375" style="1" bestFit="1" customWidth="1"/>
    <col min="3336" max="3336" width="8.85546875" style="1" bestFit="1" customWidth="1"/>
    <col min="3337" max="3584" width="8.7109375" style="1"/>
    <col min="3585" max="3585" width="5.140625" style="1" bestFit="1" customWidth="1"/>
    <col min="3586" max="3586" width="119.140625" style="1" bestFit="1" customWidth="1"/>
    <col min="3587" max="3587" width="18.5703125" style="1" bestFit="1" customWidth="1"/>
    <col min="3588" max="3588" width="40.140625" style="1" bestFit="1" customWidth="1"/>
    <col min="3589" max="3589" width="32.140625" style="1" bestFit="1" customWidth="1"/>
    <col min="3590" max="3590" width="27" style="1" bestFit="1" customWidth="1"/>
    <col min="3591" max="3591" width="17.7109375" style="1" bestFit="1" customWidth="1"/>
    <col min="3592" max="3592" width="8.85546875" style="1" bestFit="1" customWidth="1"/>
    <col min="3593" max="3840" width="8.7109375" style="1"/>
    <col min="3841" max="3841" width="5.140625" style="1" bestFit="1" customWidth="1"/>
    <col min="3842" max="3842" width="119.140625" style="1" bestFit="1" customWidth="1"/>
    <col min="3843" max="3843" width="18.5703125" style="1" bestFit="1" customWidth="1"/>
    <col min="3844" max="3844" width="40.140625" style="1" bestFit="1" customWidth="1"/>
    <col min="3845" max="3845" width="32.140625" style="1" bestFit="1" customWidth="1"/>
    <col min="3846" max="3846" width="27" style="1" bestFit="1" customWidth="1"/>
    <col min="3847" max="3847" width="17.7109375" style="1" bestFit="1" customWidth="1"/>
    <col min="3848" max="3848" width="8.85546875" style="1" bestFit="1" customWidth="1"/>
    <col min="3849" max="4096" width="8.7109375" style="1"/>
    <col min="4097" max="4097" width="5.140625" style="1" bestFit="1" customWidth="1"/>
    <col min="4098" max="4098" width="119.140625" style="1" bestFit="1" customWidth="1"/>
    <col min="4099" max="4099" width="18.5703125" style="1" bestFit="1" customWidth="1"/>
    <col min="4100" max="4100" width="40.140625" style="1" bestFit="1" customWidth="1"/>
    <col min="4101" max="4101" width="32.140625" style="1" bestFit="1" customWidth="1"/>
    <col min="4102" max="4102" width="27" style="1" bestFit="1" customWidth="1"/>
    <col min="4103" max="4103" width="17.7109375" style="1" bestFit="1" customWidth="1"/>
    <col min="4104" max="4104" width="8.85546875" style="1" bestFit="1" customWidth="1"/>
    <col min="4105" max="4352" width="8.7109375" style="1"/>
    <col min="4353" max="4353" width="5.140625" style="1" bestFit="1" customWidth="1"/>
    <col min="4354" max="4354" width="119.140625" style="1" bestFit="1" customWidth="1"/>
    <col min="4355" max="4355" width="18.5703125" style="1" bestFit="1" customWidth="1"/>
    <col min="4356" max="4356" width="40.140625" style="1" bestFit="1" customWidth="1"/>
    <col min="4357" max="4357" width="32.140625" style="1" bestFit="1" customWidth="1"/>
    <col min="4358" max="4358" width="27" style="1" bestFit="1" customWidth="1"/>
    <col min="4359" max="4359" width="17.7109375" style="1" bestFit="1" customWidth="1"/>
    <col min="4360" max="4360" width="8.85546875" style="1" bestFit="1" customWidth="1"/>
    <col min="4361" max="4608" width="8.7109375" style="1"/>
    <col min="4609" max="4609" width="5.140625" style="1" bestFit="1" customWidth="1"/>
    <col min="4610" max="4610" width="119.140625" style="1" bestFit="1" customWidth="1"/>
    <col min="4611" max="4611" width="18.5703125" style="1" bestFit="1" customWidth="1"/>
    <col min="4612" max="4612" width="40.140625" style="1" bestFit="1" customWidth="1"/>
    <col min="4613" max="4613" width="32.140625" style="1" bestFit="1" customWidth="1"/>
    <col min="4614" max="4614" width="27" style="1" bestFit="1" customWidth="1"/>
    <col min="4615" max="4615" width="17.7109375" style="1" bestFit="1" customWidth="1"/>
    <col min="4616" max="4616" width="8.85546875" style="1" bestFit="1" customWidth="1"/>
    <col min="4617" max="4864" width="8.7109375" style="1"/>
    <col min="4865" max="4865" width="5.140625" style="1" bestFit="1" customWidth="1"/>
    <col min="4866" max="4866" width="119.140625" style="1" bestFit="1" customWidth="1"/>
    <col min="4867" max="4867" width="18.5703125" style="1" bestFit="1" customWidth="1"/>
    <col min="4868" max="4868" width="40.140625" style="1" bestFit="1" customWidth="1"/>
    <col min="4869" max="4869" width="32.140625" style="1" bestFit="1" customWidth="1"/>
    <col min="4870" max="4870" width="27" style="1" bestFit="1" customWidth="1"/>
    <col min="4871" max="4871" width="17.7109375" style="1" bestFit="1" customWidth="1"/>
    <col min="4872" max="4872" width="8.85546875" style="1" bestFit="1" customWidth="1"/>
    <col min="4873" max="5120" width="8.7109375" style="1"/>
    <col min="5121" max="5121" width="5.140625" style="1" bestFit="1" customWidth="1"/>
    <col min="5122" max="5122" width="119.140625" style="1" bestFit="1" customWidth="1"/>
    <col min="5123" max="5123" width="18.5703125" style="1" bestFit="1" customWidth="1"/>
    <col min="5124" max="5124" width="40.140625" style="1" bestFit="1" customWidth="1"/>
    <col min="5125" max="5125" width="32.140625" style="1" bestFit="1" customWidth="1"/>
    <col min="5126" max="5126" width="27" style="1" bestFit="1" customWidth="1"/>
    <col min="5127" max="5127" width="17.7109375" style="1" bestFit="1" customWidth="1"/>
    <col min="5128" max="5128" width="8.85546875" style="1" bestFit="1" customWidth="1"/>
    <col min="5129" max="5376" width="8.7109375" style="1"/>
    <col min="5377" max="5377" width="5.140625" style="1" bestFit="1" customWidth="1"/>
    <col min="5378" max="5378" width="119.140625" style="1" bestFit="1" customWidth="1"/>
    <col min="5379" max="5379" width="18.5703125" style="1" bestFit="1" customWidth="1"/>
    <col min="5380" max="5380" width="40.140625" style="1" bestFit="1" customWidth="1"/>
    <col min="5381" max="5381" width="32.140625" style="1" bestFit="1" customWidth="1"/>
    <col min="5382" max="5382" width="27" style="1" bestFit="1" customWidth="1"/>
    <col min="5383" max="5383" width="17.7109375" style="1" bestFit="1" customWidth="1"/>
    <col min="5384" max="5384" width="8.85546875" style="1" bestFit="1" customWidth="1"/>
    <col min="5385" max="5632" width="8.7109375" style="1"/>
    <col min="5633" max="5633" width="5.140625" style="1" bestFit="1" customWidth="1"/>
    <col min="5634" max="5634" width="119.140625" style="1" bestFit="1" customWidth="1"/>
    <col min="5635" max="5635" width="18.5703125" style="1" bestFit="1" customWidth="1"/>
    <col min="5636" max="5636" width="40.140625" style="1" bestFit="1" customWidth="1"/>
    <col min="5637" max="5637" width="32.140625" style="1" bestFit="1" customWidth="1"/>
    <col min="5638" max="5638" width="27" style="1" bestFit="1" customWidth="1"/>
    <col min="5639" max="5639" width="17.7109375" style="1" bestFit="1" customWidth="1"/>
    <col min="5640" max="5640" width="8.85546875" style="1" bestFit="1" customWidth="1"/>
    <col min="5641" max="5888" width="8.7109375" style="1"/>
    <col min="5889" max="5889" width="5.140625" style="1" bestFit="1" customWidth="1"/>
    <col min="5890" max="5890" width="119.140625" style="1" bestFit="1" customWidth="1"/>
    <col min="5891" max="5891" width="18.5703125" style="1" bestFit="1" customWidth="1"/>
    <col min="5892" max="5892" width="40.140625" style="1" bestFit="1" customWidth="1"/>
    <col min="5893" max="5893" width="32.140625" style="1" bestFit="1" customWidth="1"/>
    <col min="5894" max="5894" width="27" style="1" bestFit="1" customWidth="1"/>
    <col min="5895" max="5895" width="17.7109375" style="1" bestFit="1" customWidth="1"/>
    <col min="5896" max="5896" width="8.85546875" style="1" bestFit="1" customWidth="1"/>
    <col min="5897" max="6144" width="8.7109375" style="1"/>
    <col min="6145" max="6145" width="5.140625" style="1" bestFit="1" customWidth="1"/>
    <col min="6146" max="6146" width="119.140625" style="1" bestFit="1" customWidth="1"/>
    <col min="6147" max="6147" width="18.5703125" style="1" bestFit="1" customWidth="1"/>
    <col min="6148" max="6148" width="40.140625" style="1" bestFit="1" customWidth="1"/>
    <col min="6149" max="6149" width="32.140625" style="1" bestFit="1" customWidth="1"/>
    <col min="6150" max="6150" width="27" style="1" bestFit="1" customWidth="1"/>
    <col min="6151" max="6151" width="17.7109375" style="1" bestFit="1" customWidth="1"/>
    <col min="6152" max="6152" width="8.85546875" style="1" bestFit="1" customWidth="1"/>
    <col min="6153" max="6400" width="8.7109375" style="1"/>
    <col min="6401" max="6401" width="5.140625" style="1" bestFit="1" customWidth="1"/>
    <col min="6402" max="6402" width="119.140625" style="1" bestFit="1" customWidth="1"/>
    <col min="6403" max="6403" width="18.5703125" style="1" bestFit="1" customWidth="1"/>
    <col min="6404" max="6404" width="40.140625" style="1" bestFit="1" customWidth="1"/>
    <col min="6405" max="6405" width="32.140625" style="1" bestFit="1" customWidth="1"/>
    <col min="6406" max="6406" width="27" style="1" bestFit="1" customWidth="1"/>
    <col min="6407" max="6407" width="17.7109375" style="1" bestFit="1" customWidth="1"/>
    <col min="6408" max="6408" width="8.85546875" style="1" bestFit="1" customWidth="1"/>
    <col min="6409" max="6656" width="8.7109375" style="1"/>
    <col min="6657" max="6657" width="5.140625" style="1" bestFit="1" customWidth="1"/>
    <col min="6658" max="6658" width="119.140625" style="1" bestFit="1" customWidth="1"/>
    <col min="6659" max="6659" width="18.5703125" style="1" bestFit="1" customWidth="1"/>
    <col min="6660" max="6660" width="40.140625" style="1" bestFit="1" customWidth="1"/>
    <col min="6661" max="6661" width="32.140625" style="1" bestFit="1" customWidth="1"/>
    <col min="6662" max="6662" width="27" style="1" bestFit="1" customWidth="1"/>
    <col min="6663" max="6663" width="17.7109375" style="1" bestFit="1" customWidth="1"/>
    <col min="6664" max="6664" width="8.85546875" style="1" bestFit="1" customWidth="1"/>
    <col min="6665" max="6912" width="8.7109375" style="1"/>
    <col min="6913" max="6913" width="5.140625" style="1" bestFit="1" customWidth="1"/>
    <col min="6914" max="6914" width="119.140625" style="1" bestFit="1" customWidth="1"/>
    <col min="6915" max="6915" width="18.5703125" style="1" bestFit="1" customWidth="1"/>
    <col min="6916" max="6916" width="40.140625" style="1" bestFit="1" customWidth="1"/>
    <col min="6917" max="6917" width="32.140625" style="1" bestFit="1" customWidth="1"/>
    <col min="6918" max="6918" width="27" style="1" bestFit="1" customWidth="1"/>
    <col min="6919" max="6919" width="17.7109375" style="1" bestFit="1" customWidth="1"/>
    <col min="6920" max="6920" width="8.85546875" style="1" bestFit="1" customWidth="1"/>
    <col min="6921" max="7168" width="8.7109375" style="1"/>
    <col min="7169" max="7169" width="5.140625" style="1" bestFit="1" customWidth="1"/>
    <col min="7170" max="7170" width="119.140625" style="1" bestFit="1" customWidth="1"/>
    <col min="7171" max="7171" width="18.5703125" style="1" bestFit="1" customWidth="1"/>
    <col min="7172" max="7172" width="40.140625" style="1" bestFit="1" customWidth="1"/>
    <col min="7173" max="7173" width="32.140625" style="1" bestFit="1" customWidth="1"/>
    <col min="7174" max="7174" width="27" style="1" bestFit="1" customWidth="1"/>
    <col min="7175" max="7175" width="17.7109375" style="1" bestFit="1" customWidth="1"/>
    <col min="7176" max="7176" width="8.85546875" style="1" bestFit="1" customWidth="1"/>
    <col min="7177" max="7424" width="8.7109375" style="1"/>
    <col min="7425" max="7425" width="5.140625" style="1" bestFit="1" customWidth="1"/>
    <col min="7426" max="7426" width="119.140625" style="1" bestFit="1" customWidth="1"/>
    <col min="7427" max="7427" width="18.5703125" style="1" bestFit="1" customWidth="1"/>
    <col min="7428" max="7428" width="40.140625" style="1" bestFit="1" customWidth="1"/>
    <col min="7429" max="7429" width="32.140625" style="1" bestFit="1" customWidth="1"/>
    <col min="7430" max="7430" width="27" style="1" bestFit="1" customWidth="1"/>
    <col min="7431" max="7431" width="17.7109375" style="1" bestFit="1" customWidth="1"/>
    <col min="7432" max="7432" width="8.85546875" style="1" bestFit="1" customWidth="1"/>
    <col min="7433" max="7680" width="8.7109375" style="1"/>
    <col min="7681" max="7681" width="5.140625" style="1" bestFit="1" customWidth="1"/>
    <col min="7682" max="7682" width="119.140625" style="1" bestFit="1" customWidth="1"/>
    <col min="7683" max="7683" width="18.5703125" style="1" bestFit="1" customWidth="1"/>
    <col min="7684" max="7684" width="40.140625" style="1" bestFit="1" customWidth="1"/>
    <col min="7685" max="7685" width="32.140625" style="1" bestFit="1" customWidth="1"/>
    <col min="7686" max="7686" width="27" style="1" bestFit="1" customWidth="1"/>
    <col min="7687" max="7687" width="17.7109375" style="1" bestFit="1" customWidth="1"/>
    <col min="7688" max="7688" width="8.85546875" style="1" bestFit="1" customWidth="1"/>
    <col min="7689" max="7936" width="8.7109375" style="1"/>
    <col min="7937" max="7937" width="5.140625" style="1" bestFit="1" customWidth="1"/>
    <col min="7938" max="7938" width="119.140625" style="1" bestFit="1" customWidth="1"/>
    <col min="7939" max="7939" width="18.5703125" style="1" bestFit="1" customWidth="1"/>
    <col min="7940" max="7940" width="40.140625" style="1" bestFit="1" customWidth="1"/>
    <col min="7941" max="7941" width="32.140625" style="1" bestFit="1" customWidth="1"/>
    <col min="7942" max="7942" width="27" style="1" bestFit="1" customWidth="1"/>
    <col min="7943" max="7943" width="17.7109375" style="1" bestFit="1" customWidth="1"/>
    <col min="7944" max="7944" width="8.85546875" style="1" bestFit="1" customWidth="1"/>
    <col min="7945" max="8192" width="8.7109375" style="1"/>
    <col min="8193" max="8193" width="5.140625" style="1" bestFit="1" customWidth="1"/>
    <col min="8194" max="8194" width="119.140625" style="1" bestFit="1" customWidth="1"/>
    <col min="8195" max="8195" width="18.5703125" style="1" bestFit="1" customWidth="1"/>
    <col min="8196" max="8196" width="40.140625" style="1" bestFit="1" customWidth="1"/>
    <col min="8197" max="8197" width="32.140625" style="1" bestFit="1" customWidth="1"/>
    <col min="8198" max="8198" width="27" style="1" bestFit="1" customWidth="1"/>
    <col min="8199" max="8199" width="17.7109375" style="1" bestFit="1" customWidth="1"/>
    <col min="8200" max="8200" width="8.85546875" style="1" bestFit="1" customWidth="1"/>
    <col min="8201" max="8448" width="8.7109375" style="1"/>
    <col min="8449" max="8449" width="5.140625" style="1" bestFit="1" customWidth="1"/>
    <col min="8450" max="8450" width="119.140625" style="1" bestFit="1" customWidth="1"/>
    <col min="8451" max="8451" width="18.5703125" style="1" bestFit="1" customWidth="1"/>
    <col min="8452" max="8452" width="40.140625" style="1" bestFit="1" customWidth="1"/>
    <col min="8453" max="8453" width="32.140625" style="1" bestFit="1" customWidth="1"/>
    <col min="8454" max="8454" width="27" style="1" bestFit="1" customWidth="1"/>
    <col min="8455" max="8455" width="17.7109375" style="1" bestFit="1" customWidth="1"/>
    <col min="8456" max="8456" width="8.85546875" style="1" bestFit="1" customWidth="1"/>
    <col min="8457" max="8704" width="8.7109375" style="1"/>
    <col min="8705" max="8705" width="5.140625" style="1" bestFit="1" customWidth="1"/>
    <col min="8706" max="8706" width="119.140625" style="1" bestFit="1" customWidth="1"/>
    <col min="8707" max="8707" width="18.5703125" style="1" bestFit="1" customWidth="1"/>
    <col min="8708" max="8708" width="40.140625" style="1" bestFit="1" customWidth="1"/>
    <col min="8709" max="8709" width="32.140625" style="1" bestFit="1" customWidth="1"/>
    <col min="8710" max="8710" width="27" style="1" bestFit="1" customWidth="1"/>
    <col min="8711" max="8711" width="17.7109375" style="1" bestFit="1" customWidth="1"/>
    <col min="8712" max="8712" width="8.85546875" style="1" bestFit="1" customWidth="1"/>
    <col min="8713" max="8960" width="8.7109375" style="1"/>
    <col min="8961" max="8961" width="5.140625" style="1" bestFit="1" customWidth="1"/>
    <col min="8962" max="8962" width="119.140625" style="1" bestFit="1" customWidth="1"/>
    <col min="8963" max="8963" width="18.5703125" style="1" bestFit="1" customWidth="1"/>
    <col min="8964" max="8964" width="40.140625" style="1" bestFit="1" customWidth="1"/>
    <col min="8965" max="8965" width="32.140625" style="1" bestFit="1" customWidth="1"/>
    <col min="8966" max="8966" width="27" style="1" bestFit="1" customWidth="1"/>
    <col min="8967" max="8967" width="17.7109375" style="1" bestFit="1" customWidth="1"/>
    <col min="8968" max="8968" width="8.85546875" style="1" bestFit="1" customWidth="1"/>
    <col min="8969" max="9216" width="8.7109375" style="1"/>
    <col min="9217" max="9217" width="5.140625" style="1" bestFit="1" customWidth="1"/>
    <col min="9218" max="9218" width="119.140625" style="1" bestFit="1" customWidth="1"/>
    <col min="9219" max="9219" width="18.5703125" style="1" bestFit="1" customWidth="1"/>
    <col min="9220" max="9220" width="40.140625" style="1" bestFit="1" customWidth="1"/>
    <col min="9221" max="9221" width="32.140625" style="1" bestFit="1" customWidth="1"/>
    <col min="9222" max="9222" width="27" style="1" bestFit="1" customWidth="1"/>
    <col min="9223" max="9223" width="17.7109375" style="1" bestFit="1" customWidth="1"/>
    <col min="9224" max="9224" width="8.85546875" style="1" bestFit="1" customWidth="1"/>
    <col min="9225" max="9472" width="8.7109375" style="1"/>
    <col min="9473" max="9473" width="5.140625" style="1" bestFit="1" customWidth="1"/>
    <col min="9474" max="9474" width="119.140625" style="1" bestFit="1" customWidth="1"/>
    <col min="9475" max="9475" width="18.5703125" style="1" bestFit="1" customWidth="1"/>
    <col min="9476" max="9476" width="40.140625" style="1" bestFit="1" customWidth="1"/>
    <col min="9477" max="9477" width="32.140625" style="1" bestFit="1" customWidth="1"/>
    <col min="9478" max="9478" width="27" style="1" bestFit="1" customWidth="1"/>
    <col min="9479" max="9479" width="17.7109375" style="1" bestFit="1" customWidth="1"/>
    <col min="9480" max="9480" width="8.85546875" style="1" bestFit="1" customWidth="1"/>
    <col min="9481" max="9728" width="8.7109375" style="1"/>
    <col min="9729" max="9729" width="5.140625" style="1" bestFit="1" customWidth="1"/>
    <col min="9730" max="9730" width="119.140625" style="1" bestFit="1" customWidth="1"/>
    <col min="9731" max="9731" width="18.5703125" style="1" bestFit="1" customWidth="1"/>
    <col min="9732" max="9732" width="40.140625" style="1" bestFit="1" customWidth="1"/>
    <col min="9733" max="9733" width="32.140625" style="1" bestFit="1" customWidth="1"/>
    <col min="9734" max="9734" width="27" style="1" bestFit="1" customWidth="1"/>
    <col min="9735" max="9735" width="17.7109375" style="1" bestFit="1" customWidth="1"/>
    <col min="9736" max="9736" width="8.85546875" style="1" bestFit="1" customWidth="1"/>
    <col min="9737" max="9984" width="8.7109375" style="1"/>
    <col min="9985" max="9985" width="5.140625" style="1" bestFit="1" customWidth="1"/>
    <col min="9986" max="9986" width="119.140625" style="1" bestFit="1" customWidth="1"/>
    <col min="9987" max="9987" width="18.5703125" style="1" bestFit="1" customWidth="1"/>
    <col min="9988" max="9988" width="40.140625" style="1" bestFit="1" customWidth="1"/>
    <col min="9989" max="9989" width="32.140625" style="1" bestFit="1" customWidth="1"/>
    <col min="9990" max="9990" width="27" style="1" bestFit="1" customWidth="1"/>
    <col min="9991" max="9991" width="17.7109375" style="1" bestFit="1" customWidth="1"/>
    <col min="9992" max="9992" width="8.85546875" style="1" bestFit="1" customWidth="1"/>
    <col min="9993" max="10240" width="8.7109375" style="1"/>
    <col min="10241" max="10241" width="5.140625" style="1" bestFit="1" customWidth="1"/>
    <col min="10242" max="10242" width="119.140625" style="1" bestFit="1" customWidth="1"/>
    <col min="10243" max="10243" width="18.5703125" style="1" bestFit="1" customWidth="1"/>
    <col min="10244" max="10244" width="40.140625" style="1" bestFit="1" customWidth="1"/>
    <col min="10245" max="10245" width="32.140625" style="1" bestFit="1" customWidth="1"/>
    <col min="10246" max="10246" width="27" style="1" bestFit="1" customWidth="1"/>
    <col min="10247" max="10247" width="17.7109375" style="1" bestFit="1" customWidth="1"/>
    <col min="10248" max="10248" width="8.85546875" style="1" bestFit="1" customWidth="1"/>
    <col min="10249" max="10496" width="8.7109375" style="1"/>
    <col min="10497" max="10497" width="5.140625" style="1" bestFit="1" customWidth="1"/>
    <col min="10498" max="10498" width="119.140625" style="1" bestFit="1" customWidth="1"/>
    <col min="10499" max="10499" width="18.5703125" style="1" bestFit="1" customWidth="1"/>
    <col min="10500" max="10500" width="40.140625" style="1" bestFit="1" customWidth="1"/>
    <col min="10501" max="10501" width="32.140625" style="1" bestFit="1" customWidth="1"/>
    <col min="10502" max="10502" width="27" style="1" bestFit="1" customWidth="1"/>
    <col min="10503" max="10503" width="17.7109375" style="1" bestFit="1" customWidth="1"/>
    <col min="10504" max="10504" width="8.85546875" style="1" bestFit="1" customWidth="1"/>
    <col min="10505" max="10752" width="8.7109375" style="1"/>
    <col min="10753" max="10753" width="5.140625" style="1" bestFit="1" customWidth="1"/>
    <col min="10754" max="10754" width="119.140625" style="1" bestFit="1" customWidth="1"/>
    <col min="10755" max="10755" width="18.5703125" style="1" bestFit="1" customWidth="1"/>
    <col min="10756" max="10756" width="40.140625" style="1" bestFit="1" customWidth="1"/>
    <col min="10757" max="10757" width="32.140625" style="1" bestFit="1" customWidth="1"/>
    <col min="10758" max="10758" width="27" style="1" bestFit="1" customWidth="1"/>
    <col min="10759" max="10759" width="17.7109375" style="1" bestFit="1" customWidth="1"/>
    <col min="10760" max="10760" width="8.85546875" style="1" bestFit="1" customWidth="1"/>
    <col min="10761" max="11008" width="8.7109375" style="1"/>
    <col min="11009" max="11009" width="5.140625" style="1" bestFit="1" customWidth="1"/>
    <col min="11010" max="11010" width="119.140625" style="1" bestFit="1" customWidth="1"/>
    <col min="11011" max="11011" width="18.5703125" style="1" bestFit="1" customWidth="1"/>
    <col min="11012" max="11012" width="40.140625" style="1" bestFit="1" customWidth="1"/>
    <col min="11013" max="11013" width="32.140625" style="1" bestFit="1" customWidth="1"/>
    <col min="11014" max="11014" width="27" style="1" bestFit="1" customWidth="1"/>
    <col min="11015" max="11015" width="17.7109375" style="1" bestFit="1" customWidth="1"/>
    <col min="11016" max="11016" width="8.85546875" style="1" bestFit="1" customWidth="1"/>
    <col min="11017" max="11264" width="8.7109375" style="1"/>
    <col min="11265" max="11265" width="5.140625" style="1" bestFit="1" customWidth="1"/>
    <col min="11266" max="11266" width="119.140625" style="1" bestFit="1" customWidth="1"/>
    <col min="11267" max="11267" width="18.5703125" style="1" bestFit="1" customWidth="1"/>
    <col min="11268" max="11268" width="40.140625" style="1" bestFit="1" customWidth="1"/>
    <col min="11269" max="11269" width="32.140625" style="1" bestFit="1" customWidth="1"/>
    <col min="11270" max="11270" width="27" style="1" bestFit="1" customWidth="1"/>
    <col min="11271" max="11271" width="17.7109375" style="1" bestFit="1" customWidth="1"/>
    <col min="11272" max="11272" width="8.85546875" style="1" bestFit="1" customWidth="1"/>
    <col min="11273" max="11520" width="8.7109375" style="1"/>
    <col min="11521" max="11521" width="5.140625" style="1" bestFit="1" customWidth="1"/>
    <col min="11522" max="11522" width="119.140625" style="1" bestFit="1" customWidth="1"/>
    <col min="11523" max="11523" width="18.5703125" style="1" bestFit="1" customWidth="1"/>
    <col min="11524" max="11524" width="40.140625" style="1" bestFit="1" customWidth="1"/>
    <col min="11525" max="11525" width="32.140625" style="1" bestFit="1" customWidth="1"/>
    <col min="11526" max="11526" width="27" style="1" bestFit="1" customWidth="1"/>
    <col min="11527" max="11527" width="17.7109375" style="1" bestFit="1" customWidth="1"/>
    <col min="11528" max="11528" width="8.85546875" style="1" bestFit="1" customWidth="1"/>
    <col min="11529" max="11776" width="8.7109375" style="1"/>
    <col min="11777" max="11777" width="5.140625" style="1" bestFit="1" customWidth="1"/>
    <col min="11778" max="11778" width="119.140625" style="1" bestFit="1" customWidth="1"/>
    <col min="11779" max="11779" width="18.5703125" style="1" bestFit="1" customWidth="1"/>
    <col min="11780" max="11780" width="40.140625" style="1" bestFit="1" customWidth="1"/>
    <col min="11781" max="11781" width="32.140625" style="1" bestFit="1" customWidth="1"/>
    <col min="11782" max="11782" width="27" style="1" bestFit="1" customWidth="1"/>
    <col min="11783" max="11783" width="17.7109375" style="1" bestFit="1" customWidth="1"/>
    <col min="11784" max="11784" width="8.85546875" style="1" bestFit="1" customWidth="1"/>
    <col min="11785" max="12032" width="8.7109375" style="1"/>
    <col min="12033" max="12033" width="5.140625" style="1" bestFit="1" customWidth="1"/>
    <col min="12034" max="12034" width="119.140625" style="1" bestFit="1" customWidth="1"/>
    <col min="12035" max="12035" width="18.5703125" style="1" bestFit="1" customWidth="1"/>
    <col min="12036" max="12036" width="40.140625" style="1" bestFit="1" customWidth="1"/>
    <col min="12037" max="12037" width="32.140625" style="1" bestFit="1" customWidth="1"/>
    <col min="12038" max="12038" width="27" style="1" bestFit="1" customWidth="1"/>
    <col min="12039" max="12039" width="17.7109375" style="1" bestFit="1" customWidth="1"/>
    <col min="12040" max="12040" width="8.85546875" style="1" bestFit="1" customWidth="1"/>
    <col min="12041" max="12288" width="8.7109375" style="1"/>
    <col min="12289" max="12289" width="5.140625" style="1" bestFit="1" customWidth="1"/>
    <col min="12290" max="12290" width="119.140625" style="1" bestFit="1" customWidth="1"/>
    <col min="12291" max="12291" width="18.5703125" style="1" bestFit="1" customWidth="1"/>
    <col min="12292" max="12292" width="40.140625" style="1" bestFit="1" customWidth="1"/>
    <col min="12293" max="12293" width="32.140625" style="1" bestFit="1" customWidth="1"/>
    <col min="12294" max="12294" width="27" style="1" bestFit="1" customWidth="1"/>
    <col min="12295" max="12295" width="17.7109375" style="1" bestFit="1" customWidth="1"/>
    <col min="12296" max="12296" width="8.85546875" style="1" bestFit="1" customWidth="1"/>
    <col min="12297" max="12544" width="8.7109375" style="1"/>
    <col min="12545" max="12545" width="5.140625" style="1" bestFit="1" customWidth="1"/>
    <col min="12546" max="12546" width="119.140625" style="1" bestFit="1" customWidth="1"/>
    <col min="12547" max="12547" width="18.5703125" style="1" bestFit="1" customWidth="1"/>
    <col min="12548" max="12548" width="40.140625" style="1" bestFit="1" customWidth="1"/>
    <col min="12549" max="12549" width="32.140625" style="1" bestFit="1" customWidth="1"/>
    <col min="12550" max="12550" width="27" style="1" bestFit="1" customWidth="1"/>
    <col min="12551" max="12551" width="17.7109375" style="1" bestFit="1" customWidth="1"/>
    <col min="12552" max="12552" width="8.85546875" style="1" bestFit="1" customWidth="1"/>
    <col min="12553" max="12800" width="8.7109375" style="1"/>
    <col min="12801" max="12801" width="5.140625" style="1" bestFit="1" customWidth="1"/>
    <col min="12802" max="12802" width="119.140625" style="1" bestFit="1" customWidth="1"/>
    <col min="12803" max="12803" width="18.5703125" style="1" bestFit="1" customWidth="1"/>
    <col min="12804" max="12804" width="40.140625" style="1" bestFit="1" customWidth="1"/>
    <col min="12805" max="12805" width="32.140625" style="1" bestFit="1" customWidth="1"/>
    <col min="12806" max="12806" width="27" style="1" bestFit="1" customWidth="1"/>
    <col min="12807" max="12807" width="17.7109375" style="1" bestFit="1" customWidth="1"/>
    <col min="12808" max="12808" width="8.85546875" style="1" bestFit="1" customWidth="1"/>
    <col min="12809" max="13056" width="8.7109375" style="1"/>
    <col min="13057" max="13057" width="5.140625" style="1" bestFit="1" customWidth="1"/>
    <col min="13058" max="13058" width="119.140625" style="1" bestFit="1" customWidth="1"/>
    <col min="13059" max="13059" width="18.5703125" style="1" bestFit="1" customWidth="1"/>
    <col min="13060" max="13060" width="40.140625" style="1" bestFit="1" customWidth="1"/>
    <col min="13061" max="13061" width="32.140625" style="1" bestFit="1" customWidth="1"/>
    <col min="13062" max="13062" width="27" style="1" bestFit="1" customWidth="1"/>
    <col min="13063" max="13063" width="17.7109375" style="1" bestFit="1" customWidth="1"/>
    <col min="13064" max="13064" width="8.85546875" style="1" bestFit="1" customWidth="1"/>
    <col min="13065" max="13312" width="8.7109375" style="1"/>
    <col min="13313" max="13313" width="5.140625" style="1" bestFit="1" customWidth="1"/>
    <col min="13314" max="13314" width="119.140625" style="1" bestFit="1" customWidth="1"/>
    <col min="13315" max="13315" width="18.5703125" style="1" bestFit="1" customWidth="1"/>
    <col min="13316" max="13316" width="40.140625" style="1" bestFit="1" customWidth="1"/>
    <col min="13317" max="13317" width="32.140625" style="1" bestFit="1" customWidth="1"/>
    <col min="13318" max="13318" width="27" style="1" bestFit="1" customWidth="1"/>
    <col min="13319" max="13319" width="17.7109375" style="1" bestFit="1" customWidth="1"/>
    <col min="13320" max="13320" width="8.85546875" style="1" bestFit="1" customWidth="1"/>
    <col min="13321" max="13568" width="8.7109375" style="1"/>
    <col min="13569" max="13569" width="5.140625" style="1" bestFit="1" customWidth="1"/>
    <col min="13570" max="13570" width="119.140625" style="1" bestFit="1" customWidth="1"/>
    <col min="13571" max="13571" width="18.5703125" style="1" bestFit="1" customWidth="1"/>
    <col min="13572" max="13572" width="40.140625" style="1" bestFit="1" customWidth="1"/>
    <col min="13573" max="13573" width="32.140625" style="1" bestFit="1" customWidth="1"/>
    <col min="13574" max="13574" width="27" style="1" bestFit="1" customWidth="1"/>
    <col min="13575" max="13575" width="17.7109375" style="1" bestFit="1" customWidth="1"/>
    <col min="13576" max="13576" width="8.85546875" style="1" bestFit="1" customWidth="1"/>
    <col min="13577" max="13824" width="8.7109375" style="1"/>
    <col min="13825" max="13825" width="5.140625" style="1" bestFit="1" customWidth="1"/>
    <col min="13826" max="13826" width="119.140625" style="1" bestFit="1" customWidth="1"/>
    <col min="13827" max="13827" width="18.5703125" style="1" bestFit="1" customWidth="1"/>
    <col min="13828" max="13828" width="40.140625" style="1" bestFit="1" customWidth="1"/>
    <col min="13829" max="13829" width="32.140625" style="1" bestFit="1" customWidth="1"/>
    <col min="13830" max="13830" width="27" style="1" bestFit="1" customWidth="1"/>
    <col min="13831" max="13831" width="17.7109375" style="1" bestFit="1" customWidth="1"/>
    <col min="13832" max="13832" width="8.85546875" style="1" bestFit="1" customWidth="1"/>
    <col min="13833" max="14080" width="8.7109375" style="1"/>
    <col min="14081" max="14081" width="5.140625" style="1" bestFit="1" customWidth="1"/>
    <col min="14082" max="14082" width="119.140625" style="1" bestFit="1" customWidth="1"/>
    <col min="14083" max="14083" width="18.5703125" style="1" bestFit="1" customWidth="1"/>
    <col min="14084" max="14084" width="40.140625" style="1" bestFit="1" customWidth="1"/>
    <col min="14085" max="14085" width="32.140625" style="1" bestFit="1" customWidth="1"/>
    <col min="14086" max="14086" width="27" style="1" bestFit="1" customWidth="1"/>
    <col min="14087" max="14087" width="17.7109375" style="1" bestFit="1" customWidth="1"/>
    <col min="14088" max="14088" width="8.85546875" style="1" bestFit="1" customWidth="1"/>
    <col min="14089" max="14336" width="8.7109375" style="1"/>
    <col min="14337" max="14337" width="5.140625" style="1" bestFit="1" customWidth="1"/>
    <col min="14338" max="14338" width="119.140625" style="1" bestFit="1" customWidth="1"/>
    <col min="14339" max="14339" width="18.5703125" style="1" bestFit="1" customWidth="1"/>
    <col min="14340" max="14340" width="40.140625" style="1" bestFit="1" customWidth="1"/>
    <col min="14341" max="14341" width="32.140625" style="1" bestFit="1" customWidth="1"/>
    <col min="14342" max="14342" width="27" style="1" bestFit="1" customWidth="1"/>
    <col min="14343" max="14343" width="17.7109375" style="1" bestFit="1" customWidth="1"/>
    <col min="14344" max="14344" width="8.85546875" style="1" bestFit="1" customWidth="1"/>
    <col min="14345" max="14592" width="8.7109375" style="1"/>
    <col min="14593" max="14593" width="5.140625" style="1" bestFit="1" customWidth="1"/>
    <col min="14594" max="14594" width="119.140625" style="1" bestFit="1" customWidth="1"/>
    <col min="14595" max="14595" width="18.5703125" style="1" bestFit="1" customWidth="1"/>
    <col min="14596" max="14596" width="40.140625" style="1" bestFit="1" customWidth="1"/>
    <col min="14597" max="14597" width="32.140625" style="1" bestFit="1" customWidth="1"/>
    <col min="14598" max="14598" width="27" style="1" bestFit="1" customWidth="1"/>
    <col min="14599" max="14599" width="17.7109375" style="1" bestFit="1" customWidth="1"/>
    <col min="14600" max="14600" width="8.85546875" style="1" bestFit="1" customWidth="1"/>
    <col min="14601" max="14848" width="8.7109375" style="1"/>
    <col min="14849" max="14849" width="5.140625" style="1" bestFit="1" customWidth="1"/>
    <col min="14850" max="14850" width="119.140625" style="1" bestFit="1" customWidth="1"/>
    <col min="14851" max="14851" width="18.5703125" style="1" bestFit="1" customWidth="1"/>
    <col min="14852" max="14852" width="40.140625" style="1" bestFit="1" customWidth="1"/>
    <col min="14853" max="14853" width="32.140625" style="1" bestFit="1" customWidth="1"/>
    <col min="14854" max="14854" width="27" style="1" bestFit="1" customWidth="1"/>
    <col min="14855" max="14855" width="17.7109375" style="1" bestFit="1" customWidth="1"/>
    <col min="14856" max="14856" width="8.85546875" style="1" bestFit="1" customWidth="1"/>
    <col min="14857" max="15104" width="8.7109375" style="1"/>
    <col min="15105" max="15105" width="5.140625" style="1" bestFit="1" customWidth="1"/>
    <col min="15106" max="15106" width="119.140625" style="1" bestFit="1" customWidth="1"/>
    <col min="15107" max="15107" width="18.5703125" style="1" bestFit="1" customWidth="1"/>
    <col min="15108" max="15108" width="40.140625" style="1" bestFit="1" customWidth="1"/>
    <col min="15109" max="15109" width="32.140625" style="1" bestFit="1" customWidth="1"/>
    <col min="15110" max="15110" width="27" style="1" bestFit="1" customWidth="1"/>
    <col min="15111" max="15111" width="17.7109375" style="1" bestFit="1" customWidth="1"/>
    <col min="15112" max="15112" width="8.85546875" style="1" bestFit="1" customWidth="1"/>
    <col min="15113" max="15360" width="8.7109375" style="1"/>
    <col min="15361" max="15361" width="5.140625" style="1" bestFit="1" customWidth="1"/>
    <col min="15362" max="15362" width="119.140625" style="1" bestFit="1" customWidth="1"/>
    <col min="15363" max="15363" width="18.5703125" style="1" bestFit="1" customWidth="1"/>
    <col min="15364" max="15364" width="40.140625" style="1" bestFit="1" customWidth="1"/>
    <col min="15365" max="15365" width="32.140625" style="1" bestFit="1" customWidth="1"/>
    <col min="15366" max="15366" width="27" style="1" bestFit="1" customWidth="1"/>
    <col min="15367" max="15367" width="17.7109375" style="1" bestFit="1" customWidth="1"/>
    <col min="15368" max="15368" width="8.85546875" style="1" bestFit="1" customWidth="1"/>
    <col min="15369" max="15616" width="8.7109375" style="1"/>
    <col min="15617" max="15617" width="5.140625" style="1" bestFit="1" customWidth="1"/>
    <col min="15618" max="15618" width="119.140625" style="1" bestFit="1" customWidth="1"/>
    <col min="15619" max="15619" width="18.5703125" style="1" bestFit="1" customWidth="1"/>
    <col min="15620" max="15620" width="40.140625" style="1" bestFit="1" customWidth="1"/>
    <col min="15621" max="15621" width="32.140625" style="1" bestFit="1" customWidth="1"/>
    <col min="15622" max="15622" width="27" style="1" bestFit="1" customWidth="1"/>
    <col min="15623" max="15623" width="17.7109375" style="1" bestFit="1" customWidth="1"/>
    <col min="15624" max="15624" width="8.85546875" style="1" bestFit="1" customWidth="1"/>
    <col min="15625" max="15872" width="8.7109375" style="1"/>
    <col min="15873" max="15873" width="5.140625" style="1" bestFit="1" customWidth="1"/>
    <col min="15874" max="15874" width="119.140625" style="1" bestFit="1" customWidth="1"/>
    <col min="15875" max="15875" width="18.5703125" style="1" bestFit="1" customWidth="1"/>
    <col min="15876" max="15876" width="40.140625" style="1" bestFit="1" customWidth="1"/>
    <col min="15877" max="15877" width="32.140625" style="1" bestFit="1" customWidth="1"/>
    <col min="15878" max="15878" width="27" style="1" bestFit="1" customWidth="1"/>
    <col min="15879" max="15879" width="17.7109375" style="1" bestFit="1" customWidth="1"/>
    <col min="15880" max="15880" width="8.85546875" style="1" bestFit="1" customWidth="1"/>
    <col min="15881" max="16128" width="8.7109375" style="1"/>
    <col min="16129" max="16129" width="5.140625" style="1" bestFit="1" customWidth="1"/>
    <col min="16130" max="16130" width="119.140625" style="1" bestFit="1" customWidth="1"/>
    <col min="16131" max="16131" width="18.5703125" style="1" bestFit="1" customWidth="1"/>
    <col min="16132" max="16132" width="40.140625" style="1" bestFit="1" customWidth="1"/>
    <col min="16133" max="16133" width="32.140625" style="1" bestFit="1" customWidth="1"/>
    <col min="16134" max="16134" width="27" style="1" bestFit="1" customWidth="1"/>
    <col min="16135" max="16135" width="17.7109375" style="1" bestFit="1" customWidth="1"/>
    <col min="16136" max="16136" width="8.85546875" style="1" bestFit="1" customWidth="1"/>
    <col min="16137" max="16384" width="8.7109375" style="1"/>
  </cols>
  <sheetData>
    <row r="1" spans="1:9" x14ac:dyDescent="0.2">
      <c r="A1" s="3" t="s">
        <v>0</v>
      </c>
      <c r="B1" s="67" t="s">
        <v>7</v>
      </c>
      <c r="C1" s="67"/>
      <c r="D1" s="67"/>
      <c r="E1" s="67"/>
    </row>
    <row r="2" spans="1:9" ht="25.5" x14ac:dyDescent="0.2">
      <c r="B2" s="39" t="s">
        <v>342</v>
      </c>
      <c r="C2" s="57" t="s">
        <v>346</v>
      </c>
      <c r="D2" s="56" t="s">
        <v>347</v>
      </c>
    </row>
    <row r="3" spans="1:9" ht="25.5" x14ac:dyDescent="0.2">
      <c r="B3" s="40" t="s">
        <v>343</v>
      </c>
      <c r="C3" s="68"/>
      <c r="D3" s="70"/>
    </row>
    <row r="4" spans="1:9" x14ac:dyDescent="0.2">
      <c r="B4" s="41" t="s">
        <v>317</v>
      </c>
      <c r="C4" s="68"/>
      <c r="D4" s="71"/>
    </row>
    <row r="5" spans="1:9" x14ac:dyDescent="0.2">
      <c r="B5" s="41" t="s">
        <v>318</v>
      </c>
      <c r="C5" s="68"/>
      <c r="D5" s="71"/>
    </row>
    <row r="6" spans="1:9" ht="25.5" x14ac:dyDescent="0.2">
      <c r="B6" s="40" t="s">
        <v>344</v>
      </c>
      <c r="C6" s="68"/>
      <c r="D6" s="71"/>
    </row>
    <row r="7" spans="1:9" x14ac:dyDescent="0.2">
      <c r="B7" s="41" t="s">
        <v>320</v>
      </c>
      <c r="C7" s="68"/>
      <c r="D7" s="71"/>
    </row>
    <row r="8" spans="1:9" ht="14.45" customHeight="1" x14ac:dyDescent="0.2">
      <c r="B8" s="41" t="s">
        <v>351</v>
      </c>
      <c r="C8" s="69"/>
      <c r="D8" s="72"/>
    </row>
    <row r="12" spans="1:9" x14ac:dyDescent="0.2">
      <c r="B12" s="1" t="s">
        <v>352</v>
      </c>
    </row>
    <row r="14" spans="1:9" x14ac:dyDescent="0.2">
      <c r="B14" s="6" t="s">
        <v>11</v>
      </c>
      <c r="C14" s="7" t="s">
        <v>12</v>
      </c>
      <c r="D14" s="6" t="s">
        <v>13</v>
      </c>
      <c r="E14" s="6" t="s">
        <v>14</v>
      </c>
      <c r="F14" s="8" t="s">
        <v>15</v>
      </c>
      <c r="G14" s="8" t="s">
        <v>16</v>
      </c>
      <c r="H14" s="8" t="s">
        <v>17</v>
      </c>
      <c r="I14" s="2" t="s">
        <v>18</v>
      </c>
    </row>
    <row r="15" spans="1:9" x14ac:dyDescent="0.2">
      <c r="B15" s="2" t="s">
        <v>19</v>
      </c>
    </row>
    <row r="16" spans="1:9" x14ac:dyDescent="0.2">
      <c r="B16" s="2" t="s">
        <v>20</v>
      </c>
    </row>
    <row r="17" spans="2:8" x14ac:dyDescent="0.2">
      <c r="B17" t="s">
        <v>21</v>
      </c>
      <c r="C17" s="5" t="s">
        <v>22</v>
      </c>
      <c r="D17" t="s">
        <v>23</v>
      </c>
      <c r="E17" t="s">
        <v>24</v>
      </c>
      <c r="F17">
        <v>255000</v>
      </c>
      <c r="G17" s="4">
        <v>1807.19</v>
      </c>
      <c r="H17" s="4">
        <v>5.26</v>
      </c>
    </row>
    <row r="18" spans="2:8" x14ac:dyDescent="0.2">
      <c r="B18" t="s">
        <v>48</v>
      </c>
      <c r="C18" s="5" t="s">
        <v>22</v>
      </c>
      <c r="D18" t="s">
        <v>23</v>
      </c>
      <c r="E18" t="s">
        <v>49</v>
      </c>
      <c r="F18">
        <v>85000</v>
      </c>
      <c r="G18" s="4">
        <v>1042.0999999999999</v>
      </c>
      <c r="H18" s="4">
        <v>3.03</v>
      </c>
    </row>
    <row r="19" spans="2:8" x14ac:dyDescent="0.2">
      <c r="B19" t="s">
        <v>25</v>
      </c>
      <c r="C19" s="5" t="s">
        <v>22</v>
      </c>
      <c r="D19" t="s">
        <v>23</v>
      </c>
      <c r="E19" t="s">
        <v>26</v>
      </c>
      <c r="F19">
        <v>75000</v>
      </c>
      <c r="G19" s="4">
        <v>991.28</v>
      </c>
      <c r="H19" s="4">
        <v>2.88</v>
      </c>
    </row>
    <row r="20" spans="2:8" x14ac:dyDescent="0.2">
      <c r="B20" t="s">
        <v>33</v>
      </c>
      <c r="C20" s="5" t="s">
        <v>22</v>
      </c>
      <c r="D20" t="s">
        <v>34</v>
      </c>
      <c r="E20" t="s">
        <v>35</v>
      </c>
      <c r="F20">
        <v>280000</v>
      </c>
      <c r="G20" s="4">
        <v>903.7</v>
      </c>
      <c r="H20" s="4">
        <v>2.63</v>
      </c>
    </row>
    <row r="21" spans="2:8" x14ac:dyDescent="0.2">
      <c r="B21" t="s">
        <v>30</v>
      </c>
      <c r="C21" s="5" t="s">
        <v>22</v>
      </c>
      <c r="D21" t="s">
        <v>31</v>
      </c>
      <c r="E21" t="s">
        <v>32</v>
      </c>
      <c r="F21">
        <v>75000</v>
      </c>
      <c r="G21" s="4">
        <v>890.25</v>
      </c>
      <c r="H21" s="4">
        <v>2.59</v>
      </c>
    </row>
    <row r="22" spans="2:8" x14ac:dyDescent="0.2">
      <c r="B22" t="s">
        <v>27</v>
      </c>
      <c r="C22" s="5" t="s">
        <v>22</v>
      </c>
      <c r="D22" t="s">
        <v>28</v>
      </c>
      <c r="E22" t="s">
        <v>29</v>
      </c>
      <c r="F22">
        <v>29000</v>
      </c>
      <c r="G22" s="4">
        <v>855.5</v>
      </c>
      <c r="H22" s="4">
        <v>2.4900000000000002</v>
      </c>
    </row>
    <row r="23" spans="2:8" x14ac:dyDescent="0.2">
      <c r="B23" t="s">
        <v>36</v>
      </c>
      <c r="C23" s="5" t="s">
        <v>22</v>
      </c>
      <c r="D23" t="s">
        <v>37</v>
      </c>
      <c r="E23" t="s">
        <v>38</v>
      </c>
      <c r="F23">
        <v>45000</v>
      </c>
      <c r="G23" s="4">
        <v>790.65</v>
      </c>
      <c r="H23" s="4">
        <v>2.2999999999999998</v>
      </c>
    </row>
    <row r="24" spans="2:8" x14ac:dyDescent="0.2">
      <c r="B24" t="s">
        <v>45</v>
      </c>
      <c r="C24" s="5" t="s">
        <v>22</v>
      </c>
      <c r="D24" t="s">
        <v>46</v>
      </c>
      <c r="E24" t="s">
        <v>47</v>
      </c>
      <c r="F24">
        <v>2600</v>
      </c>
      <c r="G24" s="4">
        <v>705.25</v>
      </c>
      <c r="H24" s="4">
        <v>2.0499999999999998</v>
      </c>
    </row>
    <row r="25" spans="2:8" x14ac:dyDescent="0.2">
      <c r="B25" t="s">
        <v>39</v>
      </c>
      <c r="C25" s="5" t="s">
        <v>22</v>
      </c>
      <c r="D25" t="s">
        <v>40</v>
      </c>
      <c r="E25" t="s">
        <v>41</v>
      </c>
      <c r="F25">
        <v>6000</v>
      </c>
      <c r="G25" s="4">
        <v>657.36</v>
      </c>
      <c r="H25" s="4">
        <v>1.91</v>
      </c>
    </row>
    <row r="26" spans="2:8" x14ac:dyDescent="0.2">
      <c r="B26" t="s">
        <v>67</v>
      </c>
      <c r="C26" s="5" t="s">
        <v>22</v>
      </c>
      <c r="D26" t="s">
        <v>68</v>
      </c>
      <c r="E26" t="s">
        <v>69</v>
      </c>
      <c r="F26">
        <v>650000</v>
      </c>
      <c r="G26" s="4">
        <v>656.5</v>
      </c>
      <c r="H26" s="4">
        <v>1.91</v>
      </c>
    </row>
    <row r="27" spans="2:8" x14ac:dyDescent="0.2">
      <c r="B27" t="s">
        <v>353</v>
      </c>
      <c r="C27" s="5" t="s">
        <v>22</v>
      </c>
      <c r="D27" t="s">
        <v>114</v>
      </c>
      <c r="E27" t="s">
        <v>370</v>
      </c>
      <c r="F27">
        <v>116650</v>
      </c>
      <c r="G27" s="4">
        <v>614.45000000000005</v>
      </c>
      <c r="H27" s="4">
        <v>1.79</v>
      </c>
    </row>
    <row r="28" spans="2:8" x14ac:dyDescent="0.2">
      <c r="B28" t="s">
        <v>56</v>
      </c>
      <c r="C28" s="5" t="s">
        <v>22</v>
      </c>
      <c r="D28" t="s">
        <v>43</v>
      </c>
      <c r="E28" t="s">
        <v>57</v>
      </c>
      <c r="F28">
        <v>60000</v>
      </c>
      <c r="G28" s="4">
        <v>596.46</v>
      </c>
      <c r="H28" s="4">
        <v>1.73</v>
      </c>
    </row>
    <row r="29" spans="2:8" x14ac:dyDescent="0.2">
      <c r="B29" t="s">
        <v>272</v>
      </c>
      <c r="C29" s="5" t="s">
        <v>22</v>
      </c>
      <c r="D29" t="s">
        <v>54</v>
      </c>
      <c r="E29" t="s">
        <v>273</v>
      </c>
      <c r="F29">
        <v>150000</v>
      </c>
      <c r="G29" s="4">
        <v>592.79999999999995</v>
      </c>
      <c r="H29" s="4">
        <v>1.72</v>
      </c>
    </row>
    <row r="30" spans="2:8" x14ac:dyDescent="0.2">
      <c r="B30" t="s">
        <v>51</v>
      </c>
      <c r="C30" s="5" t="s">
        <v>22</v>
      </c>
      <c r="D30" t="s">
        <v>23</v>
      </c>
      <c r="E30" t="s">
        <v>52</v>
      </c>
      <c r="F30">
        <v>60000</v>
      </c>
      <c r="G30" s="4">
        <v>575.70000000000005</v>
      </c>
      <c r="H30" s="4">
        <v>1.67</v>
      </c>
    </row>
    <row r="31" spans="2:8" x14ac:dyDescent="0.2">
      <c r="B31" t="s">
        <v>329</v>
      </c>
      <c r="C31" s="5" t="s">
        <v>22</v>
      </c>
      <c r="D31" t="s">
        <v>58</v>
      </c>
      <c r="E31" t="s">
        <v>59</v>
      </c>
      <c r="F31">
        <v>250000</v>
      </c>
      <c r="G31" s="4">
        <v>564.5</v>
      </c>
      <c r="H31" s="4">
        <v>1.64</v>
      </c>
    </row>
    <row r="32" spans="2:8" x14ac:dyDescent="0.2">
      <c r="B32" t="s">
        <v>53</v>
      </c>
      <c r="C32" s="5" t="s">
        <v>22</v>
      </c>
      <c r="D32" t="s">
        <v>54</v>
      </c>
      <c r="E32" t="s">
        <v>55</v>
      </c>
      <c r="F32">
        <v>40000</v>
      </c>
      <c r="G32" s="4">
        <v>549.36</v>
      </c>
      <c r="H32" s="4">
        <v>1.6</v>
      </c>
    </row>
    <row r="33" spans="2:8" x14ac:dyDescent="0.2">
      <c r="B33" t="s">
        <v>42</v>
      </c>
      <c r="C33" s="5" t="s">
        <v>22</v>
      </c>
      <c r="D33" t="s">
        <v>43</v>
      </c>
      <c r="E33" t="s">
        <v>44</v>
      </c>
      <c r="F33">
        <v>25000</v>
      </c>
      <c r="G33" s="4">
        <v>512.65</v>
      </c>
      <c r="H33" s="4">
        <v>1.49</v>
      </c>
    </row>
    <row r="34" spans="2:8" x14ac:dyDescent="0.2">
      <c r="B34" t="s">
        <v>70</v>
      </c>
      <c r="C34" s="5" t="s">
        <v>22</v>
      </c>
      <c r="D34" t="s">
        <v>54</v>
      </c>
      <c r="E34" t="s">
        <v>71</v>
      </c>
      <c r="F34">
        <v>31000</v>
      </c>
      <c r="G34" s="4">
        <v>492.9</v>
      </c>
      <c r="H34" s="4">
        <v>1.43</v>
      </c>
    </row>
    <row r="35" spans="2:8" x14ac:dyDescent="0.2">
      <c r="B35" t="s">
        <v>354</v>
      </c>
      <c r="C35" s="5" t="s">
        <v>22</v>
      </c>
      <c r="D35" t="s">
        <v>91</v>
      </c>
      <c r="E35" t="s">
        <v>371</v>
      </c>
      <c r="F35">
        <v>10000</v>
      </c>
      <c r="G35" s="4">
        <v>476</v>
      </c>
      <c r="H35" s="4">
        <v>1.38</v>
      </c>
    </row>
    <row r="36" spans="2:8" x14ac:dyDescent="0.2">
      <c r="B36" t="s">
        <v>96</v>
      </c>
      <c r="C36" s="5" t="s">
        <v>22</v>
      </c>
      <c r="D36" t="s">
        <v>97</v>
      </c>
      <c r="E36" t="s">
        <v>98</v>
      </c>
      <c r="F36">
        <v>280000</v>
      </c>
      <c r="G36" s="4">
        <v>466.9</v>
      </c>
      <c r="H36" s="4">
        <v>1.36</v>
      </c>
    </row>
    <row r="37" spans="2:8" x14ac:dyDescent="0.2">
      <c r="B37" t="s">
        <v>63</v>
      </c>
      <c r="C37" s="5" t="s">
        <v>22</v>
      </c>
      <c r="D37" t="s">
        <v>28</v>
      </c>
      <c r="E37" t="s">
        <v>64</v>
      </c>
      <c r="F37">
        <v>8500</v>
      </c>
      <c r="G37" s="4">
        <v>445.49</v>
      </c>
      <c r="H37" s="4">
        <v>1.3</v>
      </c>
    </row>
    <row r="38" spans="2:8" x14ac:dyDescent="0.2">
      <c r="B38" t="s">
        <v>78</v>
      </c>
      <c r="C38" s="5" t="s">
        <v>22</v>
      </c>
      <c r="D38" t="s">
        <v>79</v>
      </c>
      <c r="E38" t="s">
        <v>80</v>
      </c>
      <c r="F38">
        <v>25680</v>
      </c>
      <c r="G38" s="4">
        <v>432.76</v>
      </c>
      <c r="H38" s="4">
        <v>1.26</v>
      </c>
    </row>
    <row r="39" spans="2:8" x14ac:dyDescent="0.2">
      <c r="B39" t="s">
        <v>332</v>
      </c>
      <c r="C39" s="5" t="s">
        <v>22</v>
      </c>
      <c r="D39" t="s">
        <v>28</v>
      </c>
      <c r="E39" t="s">
        <v>372</v>
      </c>
      <c r="F39">
        <v>150000</v>
      </c>
      <c r="G39" s="4">
        <v>425.25</v>
      </c>
      <c r="H39" s="4">
        <v>1.24</v>
      </c>
    </row>
    <row r="40" spans="2:8" x14ac:dyDescent="0.2">
      <c r="B40" t="s">
        <v>93</v>
      </c>
      <c r="C40" s="5" t="s">
        <v>22</v>
      </c>
      <c r="D40" t="s">
        <v>94</v>
      </c>
      <c r="E40" t="s">
        <v>95</v>
      </c>
      <c r="F40">
        <v>100000</v>
      </c>
      <c r="G40" s="4">
        <v>412.9</v>
      </c>
      <c r="H40" s="4">
        <v>1.2</v>
      </c>
    </row>
    <row r="41" spans="2:8" x14ac:dyDescent="0.2">
      <c r="B41" t="s">
        <v>340</v>
      </c>
      <c r="C41" s="5" t="s">
        <v>22</v>
      </c>
      <c r="D41" t="s">
        <v>65</v>
      </c>
      <c r="E41" t="s">
        <v>66</v>
      </c>
      <c r="F41">
        <v>40000</v>
      </c>
      <c r="G41" s="4">
        <v>412</v>
      </c>
      <c r="H41" s="4">
        <v>1.2</v>
      </c>
    </row>
    <row r="42" spans="2:8" x14ac:dyDescent="0.2">
      <c r="B42" t="s">
        <v>60</v>
      </c>
      <c r="C42" s="5" t="s">
        <v>22</v>
      </c>
      <c r="D42" t="s">
        <v>61</v>
      </c>
      <c r="E42" t="s">
        <v>62</v>
      </c>
      <c r="F42">
        <v>8500</v>
      </c>
      <c r="G42" s="4">
        <v>410.55</v>
      </c>
      <c r="H42" s="4">
        <v>1.19</v>
      </c>
    </row>
    <row r="43" spans="2:8" x14ac:dyDescent="0.2">
      <c r="B43" t="s">
        <v>355</v>
      </c>
      <c r="C43" s="5" t="s">
        <v>22</v>
      </c>
      <c r="D43" t="s">
        <v>31</v>
      </c>
      <c r="E43" t="s">
        <v>100</v>
      </c>
      <c r="F43">
        <v>300000</v>
      </c>
      <c r="G43" s="4">
        <v>404.79</v>
      </c>
      <c r="H43" s="4">
        <v>1.18</v>
      </c>
    </row>
    <row r="44" spans="2:8" x14ac:dyDescent="0.2">
      <c r="B44" t="s">
        <v>90</v>
      </c>
      <c r="C44" s="5" t="s">
        <v>22</v>
      </c>
      <c r="D44" t="s">
        <v>91</v>
      </c>
      <c r="E44" t="s">
        <v>92</v>
      </c>
      <c r="F44">
        <v>7238</v>
      </c>
      <c r="G44" s="4">
        <v>400.26</v>
      </c>
      <c r="H44" s="4">
        <v>1.1599999999999999</v>
      </c>
    </row>
    <row r="45" spans="2:8" x14ac:dyDescent="0.2">
      <c r="B45" t="s">
        <v>101</v>
      </c>
      <c r="C45" s="5" t="s">
        <v>22</v>
      </c>
      <c r="D45" t="s">
        <v>102</v>
      </c>
      <c r="E45" t="s">
        <v>103</v>
      </c>
      <c r="F45">
        <v>23000</v>
      </c>
      <c r="G45" s="4">
        <v>396.41</v>
      </c>
      <c r="H45" s="4">
        <v>1.1499999999999999</v>
      </c>
    </row>
    <row r="46" spans="2:8" x14ac:dyDescent="0.2">
      <c r="B46" t="s">
        <v>73</v>
      </c>
      <c r="C46" s="5" t="s">
        <v>22</v>
      </c>
      <c r="D46" t="s">
        <v>23</v>
      </c>
      <c r="E46" t="s">
        <v>74</v>
      </c>
      <c r="F46">
        <v>170000</v>
      </c>
      <c r="G46" s="4">
        <v>391.94</v>
      </c>
      <c r="H46" s="4">
        <v>1.1399999999999999</v>
      </c>
    </row>
    <row r="47" spans="2:8" x14ac:dyDescent="0.2">
      <c r="B47" t="s">
        <v>75</v>
      </c>
      <c r="C47" s="5" t="s">
        <v>22</v>
      </c>
      <c r="D47" t="s">
        <v>76</v>
      </c>
      <c r="E47" t="s">
        <v>77</v>
      </c>
      <c r="F47">
        <v>85000</v>
      </c>
      <c r="G47" s="4">
        <v>380.38</v>
      </c>
      <c r="H47" s="4">
        <v>1.1100000000000001</v>
      </c>
    </row>
    <row r="48" spans="2:8" x14ac:dyDescent="0.2">
      <c r="B48" t="s">
        <v>356</v>
      </c>
      <c r="C48" s="5" t="s">
        <v>22</v>
      </c>
      <c r="D48" t="s">
        <v>81</v>
      </c>
      <c r="E48" t="s">
        <v>82</v>
      </c>
      <c r="F48">
        <v>90000</v>
      </c>
      <c r="G48" s="4">
        <v>379.49</v>
      </c>
      <c r="H48" s="4">
        <v>1.1000000000000001</v>
      </c>
    </row>
    <row r="49" spans="2:8" x14ac:dyDescent="0.2">
      <c r="B49" t="s">
        <v>357</v>
      </c>
      <c r="C49" s="5" t="s">
        <v>22</v>
      </c>
      <c r="D49" t="s">
        <v>268</v>
      </c>
      <c r="E49" t="s">
        <v>373</v>
      </c>
      <c r="F49">
        <v>74531</v>
      </c>
      <c r="G49" s="4">
        <v>378.8</v>
      </c>
      <c r="H49" s="4">
        <v>1.1000000000000001</v>
      </c>
    </row>
    <row r="50" spans="2:8" x14ac:dyDescent="0.2">
      <c r="B50" t="s">
        <v>331</v>
      </c>
      <c r="C50" s="5" t="s">
        <v>22</v>
      </c>
      <c r="D50" t="s">
        <v>68</v>
      </c>
      <c r="E50" t="s">
        <v>72</v>
      </c>
      <c r="F50">
        <v>150000</v>
      </c>
      <c r="G50" s="4">
        <v>375.15</v>
      </c>
      <c r="H50" s="4">
        <v>1.0900000000000001</v>
      </c>
    </row>
    <row r="51" spans="2:8" x14ac:dyDescent="0.2">
      <c r="B51" t="s">
        <v>83</v>
      </c>
      <c r="C51" s="5" t="s">
        <v>22</v>
      </c>
      <c r="D51" t="s">
        <v>40</v>
      </c>
      <c r="E51" t="s">
        <v>84</v>
      </c>
      <c r="F51">
        <v>7282</v>
      </c>
      <c r="G51" s="4">
        <v>369.63</v>
      </c>
      <c r="H51" s="4">
        <v>1.07</v>
      </c>
    </row>
    <row r="52" spans="2:8" x14ac:dyDescent="0.2">
      <c r="B52" t="s">
        <v>125</v>
      </c>
      <c r="C52" s="5" t="s">
        <v>22</v>
      </c>
      <c r="D52" t="s">
        <v>54</v>
      </c>
      <c r="E52" t="s">
        <v>126</v>
      </c>
      <c r="F52">
        <v>70000</v>
      </c>
      <c r="G52" s="4">
        <v>364.84</v>
      </c>
      <c r="H52" s="4">
        <v>1.06</v>
      </c>
    </row>
    <row r="53" spans="2:8" x14ac:dyDescent="0.2">
      <c r="B53" t="s">
        <v>104</v>
      </c>
      <c r="C53" s="5" t="s">
        <v>22</v>
      </c>
      <c r="D53" t="s">
        <v>105</v>
      </c>
      <c r="E53" t="s">
        <v>106</v>
      </c>
      <c r="F53">
        <v>10000</v>
      </c>
      <c r="G53" s="4">
        <v>362.76</v>
      </c>
      <c r="H53" s="4">
        <v>1.05</v>
      </c>
    </row>
    <row r="54" spans="2:8" x14ac:dyDescent="0.2">
      <c r="B54" t="s">
        <v>250</v>
      </c>
      <c r="C54" s="5" t="s">
        <v>22</v>
      </c>
      <c r="D54" t="s">
        <v>88</v>
      </c>
      <c r="E54" t="s">
        <v>251</v>
      </c>
      <c r="F54">
        <v>50000</v>
      </c>
      <c r="G54" s="4">
        <v>359.6</v>
      </c>
      <c r="H54" s="4">
        <v>1.05</v>
      </c>
    </row>
    <row r="55" spans="2:8" x14ac:dyDescent="0.2">
      <c r="B55" t="s">
        <v>137</v>
      </c>
      <c r="C55" s="5" t="s">
        <v>22</v>
      </c>
      <c r="D55" t="s">
        <v>28</v>
      </c>
      <c r="E55" t="s">
        <v>138</v>
      </c>
      <c r="F55">
        <v>3000</v>
      </c>
      <c r="G55" s="4">
        <v>359.01</v>
      </c>
      <c r="H55" s="4">
        <v>1.04</v>
      </c>
    </row>
    <row r="56" spans="2:8" x14ac:dyDescent="0.2">
      <c r="B56" t="s">
        <v>358</v>
      </c>
      <c r="C56" s="5" t="s">
        <v>22</v>
      </c>
      <c r="D56" t="s">
        <v>37</v>
      </c>
      <c r="E56" t="s">
        <v>374</v>
      </c>
      <c r="F56">
        <v>25000</v>
      </c>
      <c r="G56" s="4">
        <v>356.13</v>
      </c>
      <c r="H56" s="4">
        <v>1.04</v>
      </c>
    </row>
    <row r="57" spans="2:8" x14ac:dyDescent="0.2">
      <c r="B57" t="s">
        <v>118</v>
      </c>
      <c r="C57" s="5" t="s">
        <v>22</v>
      </c>
      <c r="D57" t="s">
        <v>79</v>
      </c>
      <c r="E57" t="s">
        <v>119</v>
      </c>
      <c r="F57">
        <v>60000</v>
      </c>
      <c r="G57" s="4">
        <v>344.28</v>
      </c>
      <c r="H57" s="4">
        <v>1</v>
      </c>
    </row>
    <row r="58" spans="2:8" x14ac:dyDescent="0.2">
      <c r="B58" t="s">
        <v>359</v>
      </c>
      <c r="C58" s="5" t="s">
        <v>22</v>
      </c>
      <c r="D58" t="s">
        <v>65</v>
      </c>
      <c r="E58" t="s">
        <v>375</v>
      </c>
      <c r="F58">
        <v>15000</v>
      </c>
      <c r="G58" s="4">
        <v>342.11</v>
      </c>
      <c r="H58" s="4">
        <v>0.99</v>
      </c>
    </row>
    <row r="59" spans="2:8" x14ac:dyDescent="0.2">
      <c r="B59" t="s">
        <v>110</v>
      </c>
      <c r="C59" s="5" t="s">
        <v>22</v>
      </c>
      <c r="D59" t="s">
        <v>111</v>
      </c>
      <c r="E59" t="s">
        <v>112</v>
      </c>
      <c r="F59">
        <v>30000</v>
      </c>
      <c r="G59" s="4">
        <v>340.47</v>
      </c>
      <c r="H59" s="4">
        <v>0.99</v>
      </c>
    </row>
    <row r="60" spans="2:8" x14ac:dyDescent="0.2">
      <c r="B60" t="s">
        <v>85</v>
      </c>
      <c r="C60" s="5" t="s">
        <v>22</v>
      </c>
      <c r="D60" t="s">
        <v>46</v>
      </c>
      <c r="E60" t="s">
        <v>86</v>
      </c>
      <c r="F60">
        <v>100000</v>
      </c>
      <c r="G60" s="4">
        <v>339.4</v>
      </c>
      <c r="H60" s="4">
        <v>0.99</v>
      </c>
    </row>
    <row r="61" spans="2:8" x14ac:dyDescent="0.2">
      <c r="B61" t="s">
        <v>107</v>
      </c>
      <c r="C61" s="5" t="s">
        <v>22</v>
      </c>
      <c r="D61" t="s">
        <v>108</v>
      </c>
      <c r="E61" t="s">
        <v>109</v>
      </c>
      <c r="F61">
        <v>50000</v>
      </c>
      <c r="G61" s="4">
        <v>333.03</v>
      </c>
      <c r="H61" s="4">
        <v>0.97</v>
      </c>
    </row>
    <row r="62" spans="2:8" x14ac:dyDescent="0.2">
      <c r="B62" t="s">
        <v>132</v>
      </c>
      <c r="C62" s="5" t="s">
        <v>22</v>
      </c>
      <c r="D62" t="s">
        <v>40</v>
      </c>
      <c r="E62" t="s">
        <v>133</v>
      </c>
      <c r="F62">
        <v>1474</v>
      </c>
      <c r="G62" s="4">
        <v>329.37</v>
      </c>
      <c r="H62" s="4">
        <v>0.96</v>
      </c>
    </row>
    <row r="63" spans="2:8" x14ac:dyDescent="0.2">
      <c r="B63" t="s">
        <v>360</v>
      </c>
      <c r="C63" s="5" t="s">
        <v>22</v>
      </c>
      <c r="D63" t="s">
        <v>91</v>
      </c>
      <c r="E63" t="s">
        <v>376</v>
      </c>
      <c r="F63">
        <v>135360</v>
      </c>
      <c r="G63" s="4">
        <v>320.8</v>
      </c>
      <c r="H63" s="4">
        <v>0.93</v>
      </c>
    </row>
    <row r="64" spans="2:8" x14ac:dyDescent="0.2">
      <c r="B64" t="s">
        <v>139</v>
      </c>
      <c r="C64" s="5" t="s">
        <v>22</v>
      </c>
      <c r="D64" t="s">
        <v>140</v>
      </c>
      <c r="E64" t="s">
        <v>141</v>
      </c>
      <c r="F64">
        <v>10000</v>
      </c>
      <c r="G64" s="4">
        <v>320</v>
      </c>
      <c r="H64" s="4">
        <v>0.93</v>
      </c>
    </row>
    <row r="65" spans="2:8" x14ac:dyDescent="0.2">
      <c r="B65" t="s">
        <v>134</v>
      </c>
      <c r="C65" s="5" t="s">
        <v>22</v>
      </c>
      <c r="D65" t="s">
        <v>135</v>
      </c>
      <c r="E65" t="s">
        <v>136</v>
      </c>
      <c r="F65">
        <v>43300</v>
      </c>
      <c r="G65" s="4">
        <v>318.95</v>
      </c>
      <c r="H65" s="4">
        <v>0.93</v>
      </c>
    </row>
    <row r="66" spans="2:8" x14ac:dyDescent="0.2">
      <c r="B66" t="s">
        <v>146</v>
      </c>
      <c r="C66" s="5" t="s">
        <v>22</v>
      </c>
      <c r="D66" t="s">
        <v>102</v>
      </c>
      <c r="E66" t="s">
        <v>147</v>
      </c>
      <c r="F66">
        <v>20000</v>
      </c>
      <c r="G66" s="4">
        <v>303.60000000000002</v>
      </c>
      <c r="H66" s="4">
        <v>0.88</v>
      </c>
    </row>
    <row r="67" spans="2:8" x14ac:dyDescent="0.2">
      <c r="B67" t="s">
        <v>129</v>
      </c>
      <c r="C67" s="5" t="s">
        <v>22</v>
      </c>
      <c r="D67" t="s">
        <v>130</v>
      </c>
      <c r="E67" t="s">
        <v>131</v>
      </c>
      <c r="F67">
        <v>170000</v>
      </c>
      <c r="G67" s="4">
        <v>302.06</v>
      </c>
      <c r="H67" s="4">
        <v>0.88</v>
      </c>
    </row>
    <row r="68" spans="2:8" x14ac:dyDescent="0.2">
      <c r="B68" t="s">
        <v>361</v>
      </c>
      <c r="C68" s="5" t="s">
        <v>22</v>
      </c>
      <c r="D68" t="s">
        <v>268</v>
      </c>
      <c r="E68" t="s">
        <v>377</v>
      </c>
      <c r="F68">
        <v>76491</v>
      </c>
      <c r="G68" s="4">
        <v>295.48</v>
      </c>
      <c r="H68" s="4">
        <v>0.86</v>
      </c>
    </row>
    <row r="69" spans="2:8" x14ac:dyDescent="0.2">
      <c r="B69" t="s">
        <v>116</v>
      </c>
      <c r="C69" s="5" t="s">
        <v>22</v>
      </c>
      <c r="D69" t="s">
        <v>34</v>
      </c>
      <c r="E69" t="s">
        <v>117</v>
      </c>
      <c r="F69">
        <v>400000</v>
      </c>
      <c r="G69" s="4">
        <v>291.24</v>
      </c>
      <c r="H69" s="4">
        <v>0.85</v>
      </c>
    </row>
    <row r="70" spans="2:8" x14ac:dyDescent="0.2">
      <c r="B70" t="s">
        <v>120</v>
      </c>
      <c r="C70" s="5" t="s">
        <v>22</v>
      </c>
      <c r="D70" t="s">
        <v>121</v>
      </c>
      <c r="E70" t="s">
        <v>122</v>
      </c>
      <c r="F70">
        <v>49387</v>
      </c>
      <c r="G70" s="4">
        <v>284.10000000000002</v>
      </c>
      <c r="H70" s="4">
        <v>0.83</v>
      </c>
    </row>
    <row r="71" spans="2:8" x14ac:dyDescent="0.2">
      <c r="B71" t="s">
        <v>113</v>
      </c>
      <c r="C71" s="5" t="s">
        <v>22</v>
      </c>
      <c r="D71" t="s">
        <v>114</v>
      </c>
      <c r="E71" t="s">
        <v>115</v>
      </c>
      <c r="F71">
        <v>20685</v>
      </c>
      <c r="G71" s="4">
        <v>257</v>
      </c>
      <c r="H71" s="4">
        <v>0.75</v>
      </c>
    </row>
    <row r="72" spans="2:8" x14ac:dyDescent="0.2">
      <c r="B72" t="s">
        <v>123</v>
      </c>
      <c r="C72" s="5" t="s">
        <v>22</v>
      </c>
      <c r="D72" t="s">
        <v>102</v>
      </c>
      <c r="E72" t="s">
        <v>124</v>
      </c>
      <c r="F72">
        <v>140000</v>
      </c>
      <c r="G72" s="4">
        <v>249.19</v>
      </c>
      <c r="H72" s="4">
        <v>0.72</v>
      </c>
    </row>
    <row r="73" spans="2:8" x14ac:dyDescent="0.2">
      <c r="B73" t="s">
        <v>127</v>
      </c>
      <c r="C73" s="5" t="s">
        <v>22</v>
      </c>
      <c r="D73" t="s">
        <v>46</v>
      </c>
      <c r="E73" t="s">
        <v>128</v>
      </c>
      <c r="F73">
        <v>62500</v>
      </c>
      <c r="G73" s="4">
        <v>231.44</v>
      </c>
      <c r="H73" s="4">
        <v>0.67</v>
      </c>
    </row>
    <row r="74" spans="2:8" x14ac:dyDescent="0.2">
      <c r="B74" t="s">
        <v>362</v>
      </c>
      <c r="C74" s="5" t="s">
        <v>22</v>
      </c>
      <c r="D74" t="s">
        <v>268</v>
      </c>
      <c r="E74" t="s">
        <v>378</v>
      </c>
      <c r="F74">
        <v>4500</v>
      </c>
      <c r="G74" s="4">
        <v>209.42</v>
      </c>
      <c r="H74" s="4">
        <v>0.61</v>
      </c>
    </row>
    <row r="75" spans="2:8" x14ac:dyDescent="0.2">
      <c r="B75" t="s">
        <v>363</v>
      </c>
      <c r="C75" s="5" t="s">
        <v>22</v>
      </c>
      <c r="D75" t="s">
        <v>140</v>
      </c>
      <c r="E75" t="s">
        <v>379</v>
      </c>
      <c r="F75">
        <v>23713</v>
      </c>
      <c r="G75" s="4">
        <v>203.16</v>
      </c>
      <c r="H75" s="4">
        <v>0.59</v>
      </c>
    </row>
    <row r="76" spans="2:8" x14ac:dyDescent="0.2">
      <c r="B76" t="s">
        <v>364</v>
      </c>
      <c r="C76" s="5" t="s">
        <v>22</v>
      </c>
      <c r="D76" t="s">
        <v>108</v>
      </c>
      <c r="E76" t="s">
        <v>380</v>
      </c>
      <c r="F76">
        <v>15000</v>
      </c>
      <c r="G76" s="4">
        <v>197.15</v>
      </c>
      <c r="H76" s="4">
        <v>0.56999999999999995</v>
      </c>
    </row>
    <row r="77" spans="2:8" x14ac:dyDescent="0.2">
      <c r="B77" t="s">
        <v>365</v>
      </c>
      <c r="C77" s="5" t="s">
        <v>22</v>
      </c>
      <c r="D77" t="s">
        <v>46</v>
      </c>
      <c r="E77" t="s">
        <v>50</v>
      </c>
      <c r="F77">
        <v>6073</v>
      </c>
      <c r="G77" s="4">
        <v>168.18</v>
      </c>
      <c r="H77" s="4">
        <v>0.49</v>
      </c>
    </row>
    <row r="78" spans="2:8" x14ac:dyDescent="0.2">
      <c r="B78" t="s">
        <v>144</v>
      </c>
      <c r="C78" s="5" t="s">
        <v>22</v>
      </c>
      <c r="D78" t="s">
        <v>23</v>
      </c>
      <c r="E78" t="s">
        <v>145</v>
      </c>
      <c r="F78">
        <v>140000</v>
      </c>
      <c r="G78" s="4">
        <v>167.22</v>
      </c>
      <c r="H78" s="4">
        <v>0.49</v>
      </c>
    </row>
    <row r="79" spans="2:8" x14ac:dyDescent="0.2">
      <c r="B79" t="s">
        <v>366</v>
      </c>
      <c r="C79" s="5" t="s">
        <v>22</v>
      </c>
      <c r="D79" t="s">
        <v>105</v>
      </c>
      <c r="E79" t="s">
        <v>381</v>
      </c>
      <c r="F79">
        <v>7000</v>
      </c>
      <c r="G79" s="4">
        <v>123.07</v>
      </c>
      <c r="H79" s="4">
        <v>0.36</v>
      </c>
    </row>
    <row r="80" spans="2:8" x14ac:dyDescent="0.2">
      <c r="B80" t="s">
        <v>367</v>
      </c>
      <c r="C80" s="5" t="s">
        <v>22</v>
      </c>
      <c r="D80" t="s">
        <v>369</v>
      </c>
      <c r="E80" t="s">
        <v>382</v>
      </c>
      <c r="F80">
        <v>10000</v>
      </c>
      <c r="G80" s="4">
        <v>106.39</v>
      </c>
      <c r="H80" s="4">
        <v>0.31</v>
      </c>
    </row>
    <row r="81" spans="2:8" x14ac:dyDescent="0.2">
      <c r="B81" t="s">
        <v>368</v>
      </c>
      <c r="C81" s="5" t="s">
        <v>22</v>
      </c>
      <c r="D81" t="s">
        <v>46</v>
      </c>
      <c r="E81" t="s">
        <v>383</v>
      </c>
      <c r="F81">
        <v>2077</v>
      </c>
      <c r="G81" s="4">
        <v>99.7</v>
      </c>
      <c r="H81" s="4">
        <v>0.28999999999999998</v>
      </c>
    </row>
    <row r="82" spans="2:8" x14ac:dyDescent="0.2">
      <c r="B82" t="s">
        <v>87</v>
      </c>
      <c r="C82" s="5" t="s">
        <v>22</v>
      </c>
      <c r="D82" t="s">
        <v>88</v>
      </c>
      <c r="E82" t="s">
        <v>89</v>
      </c>
      <c r="F82">
        <v>2000</v>
      </c>
      <c r="G82" s="4">
        <v>19.649999999999999</v>
      </c>
      <c r="H82" s="4">
        <v>0.06</v>
      </c>
    </row>
    <row r="83" spans="2:8" x14ac:dyDescent="0.2">
      <c r="B83" t="s">
        <v>148</v>
      </c>
      <c r="C83" s="5" t="s">
        <v>22</v>
      </c>
      <c r="D83" t="s">
        <v>102</v>
      </c>
      <c r="E83" t="s">
        <v>149</v>
      </c>
      <c r="F83">
        <v>2500</v>
      </c>
      <c r="G83" s="4">
        <v>12.34</v>
      </c>
      <c r="H83" s="4">
        <v>0.04</v>
      </c>
    </row>
    <row r="84" spans="2:8" x14ac:dyDescent="0.2">
      <c r="B84" t="s">
        <v>142</v>
      </c>
      <c r="C84" s="5" t="s">
        <v>22</v>
      </c>
      <c r="D84" t="s">
        <v>68</v>
      </c>
      <c r="E84" t="s">
        <v>143</v>
      </c>
      <c r="F84">
        <v>856</v>
      </c>
      <c r="G84" s="4">
        <v>10.44</v>
      </c>
      <c r="H84" s="4">
        <v>0.03</v>
      </c>
    </row>
    <row r="85" spans="2:8" x14ac:dyDescent="0.2">
      <c r="B85" t="s">
        <v>150</v>
      </c>
      <c r="C85" s="5" t="s">
        <v>22</v>
      </c>
      <c r="D85" t="s">
        <v>28</v>
      </c>
      <c r="E85" t="s">
        <v>151</v>
      </c>
      <c r="F85">
        <v>250</v>
      </c>
      <c r="G85" s="4">
        <v>10.27</v>
      </c>
      <c r="H85" s="4">
        <v>0.03</v>
      </c>
    </row>
    <row r="86" spans="2:8" ht="15" x14ac:dyDescent="0.25">
      <c r="B86" s="32" t="s">
        <v>321</v>
      </c>
      <c r="D86" s="38"/>
      <c r="E86" s="38"/>
      <c r="F86" s="38"/>
      <c r="G86" s="29">
        <f>SUM(G17:G85)</f>
        <v>29089.149999999994</v>
      </c>
      <c r="H86" s="33">
        <f>SUM(H17:H85)</f>
        <v>84.59</v>
      </c>
    </row>
    <row r="87" spans="2:8" x14ac:dyDescent="0.2">
      <c r="B87" s="32" t="s">
        <v>323</v>
      </c>
      <c r="D87" s="44"/>
      <c r="E87" s="44"/>
      <c r="F87" s="44"/>
      <c r="G87" s="45"/>
      <c r="H87" s="42"/>
    </row>
    <row r="88" spans="2:8" x14ac:dyDescent="0.2">
      <c r="B88" s="46" t="s">
        <v>187</v>
      </c>
      <c r="C88" s="32"/>
      <c r="D88" s="44"/>
      <c r="E88" s="44"/>
      <c r="F88" s="44"/>
      <c r="G88" s="55" t="s">
        <v>187</v>
      </c>
      <c r="H88" s="55" t="s">
        <v>187</v>
      </c>
    </row>
    <row r="89" spans="2:8" x14ac:dyDescent="0.2">
      <c r="B89" s="50" t="s">
        <v>324</v>
      </c>
      <c r="C89" s="47"/>
      <c r="D89" s="49"/>
      <c r="E89" s="49"/>
      <c r="F89" s="49"/>
      <c r="G89" s="48">
        <f>SUM(G88,G86)</f>
        <v>29089.149999999994</v>
      </c>
      <c r="H89" s="31">
        <f>SUM(H88,H86)</f>
        <v>84.59</v>
      </c>
    </row>
    <row r="90" spans="2:8" x14ac:dyDescent="0.2">
      <c r="B90"/>
      <c r="D90"/>
      <c r="E90"/>
      <c r="F90"/>
      <c r="H90" s="35"/>
    </row>
    <row r="91" spans="2:8" x14ac:dyDescent="0.2">
      <c r="B91" s="51" t="s">
        <v>325</v>
      </c>
      <c r="D91"/>
      <c r="E91"/>
      <c r="F91"/>
      <c r="H91" s="35"/>
    </row>
    <row r="92" spans="2:8" x14ac:dyDescent="0.2">
      <c r="B92" s="32" t="s">
        <v>326</v>
      </c>
      <c r="D92"/>
      <c r="E92"/>
      <c r="F92"/>
      <c r="H92" s="35"/>
    </row>
    <row r="93" spans="2:8" x14ac:dyDescent="0.2">
      <c r="B93" t="s">
        <v>21</v>
      </c>
      <c r="C93" s="5" t="s">
        <v>22</v>
      </c>
      <c r="D93" t="s">
        <v>23</v>
      </c>
      <c r="E93" s="1" t="s">
        <v>334</v>
      </c>
      <c r="F93" s="59">
        <v>84500</v>
      </c>
      <c r="G93" s="4">
        <v>604.64</v>
      </c>
      <c r="H93" s="4">
        <v>1.76</v>
      </c>
    </row>
    <row r="94" spans="2:8" x14ac:dyDescent="0.2">
      <c r="B94" t="s">
        <v>384</v>
      </c>
      <c r="C94" s="5" t="s">
        <v>22</v>
      </c>
      <c r="D94" t="s">
        <v>37</v>
      </c>
      <c r="E94" s="1" t="s">
        <v>334</v>
      </c>
      <c r="F94" s="59">
        <v>85000</v>
      </c>
      <c r="G94" s="4">
        <v>318.11</v>
      </c>
      <c r="H94" s="4">
        <v>0.93</v>
      </c>
    </row>
    <row r="95" spans="2:8" x14ac:dyDescent="0.2">
      <c r="B95" t="s">
        <v>385</v>
      </c>
      <c r="C95" s="5" t="s">
        <v>22</v>
      </c>
      <c r="D95" t="s">
        <v>130</v>
      </c>
      <c r="E95" s="1" t="s">
        <v>334</v>
      </c>
      <c r="F95" s="59">
        <v>33000</v>
      </c>
      <c r="G95" s="4">
        <v>316.01</v>
      </c>
      <c r="H95" s="4">
        <v>0.92</v>
      </c>
    </row>
    <row r="96" spans="2:8" x14ac:dyDescent="0.2">
      <c r="B96" t="s">
        <v>386</v>
      </c>
      <c r="C96" s="5" t="s">
        <v>22</v>
      </c>
      <c r="D96" t="s">
        <v>102</v>
      </c>
      <c r="E96" s="1" t="s">
        <v>334</v>
      </c>
      <c r="F96" s="59">
        <v>4000</v>
      </c>
      <c r="G96" s="4">
        <v>268.54000000000002</v>
      </c>
      <c r="H96" s="4">
        <v>0.78</v>
      </c>
    </row>
    <row r="97" spans="2:8" x14ac:dyDescent="0.2">
      <c r="B97" t="s">
        <v>336</v>
      </c>
      <c r="C97" s="5" t="s">
        <v>22</v>
      </c>
      <c r="D97" t="s">
        <v>111</v>
      </c>
      <c r="E97" s="1" t="s">
        <v>334</v>
      </c>
      <c r="F97" s="59">
        <v>137500</v>
      </c>
      <c r="G97" s="4">
        <v>255.85</v>
      </c>
      <c r="H97" s="4">
        <v>0.74</v>
      </c>
    </row>
    <row r="98" spans="2:8" x14ac:dyDescent="0.2">
      <c r="B98" t="s">
        <v>387</v>
      </c>
      <c r="C98" s="5" t="s">
        <v>22</v>
      </c>
      <c r="D98" t="s">
        <v>390</v>
      </c>
      <c r="E98" s="1" t="s">
        <v>334</v>
      </c>
      <c r="F98" s="59">
        <v>30000</v>
      </c>
      <c r="G98" s="4">
        <v>255.5</v>
      </c>
      <c r="H98" s="4">
        <v>0.74</v>
      </c>
    </row>
    <row r="99" spans="2:8" x14ac:dyDescent="0.2">
      <c r="B99" t="s">
        <v>330</v>
      </c>
      <c r="C99" s="5" t="s">
        <v>22</v>
      </c>
      <c r="D99" t="s">
        <v>54</v>
      </c>
      <c r="E99" s="1" t="s">
        <v>334</v>
      </c>
      <c r="F99" s="59">
        <v>13875</v>
      </c>
      <c r="G99" s="4">
        <v>235.36</v>
      </c>
      <c r="H99" s="4">
        <v>0.68</v>
      </c>
    </row>
    <row r="100" spans="2:8" x14ac:dyDescent="0.2">
      <c r="B100" t="s">
        <v>328</v>
      </c>
      <c r="C100" s="5" t="s">
        <v>22</v>
      </c>
      <c r="D100" t="s">
        <v>140</v>
      </c>
      <c r="E100" s="1" t="s">
        <v>334</v>
      </c>
      <c r="F100" s="59">
        <v>3250</v>
      </c>
      <c r="G100" s="4">
        <v>137.88</v>
      </c>
      <c r="H100" s="4">
        <v>0.4</v>
      </c>
    </row>
    <row r="101" spans="2:8" x14ac:dyDescent="0.2">
      <c r="B101" t="s">
        <v>337</v>
      </c>
      <c r="C101" s="5" t="s">
        <v>22</v>
      </c>
      <c r="D101" t="s">
        <v>88</v>
      </c>
      <c r="E101" s="1" t="s">
        <v>341</v>
      </c>
      <c r="F101" s="59">
        <v>-67500</v>
      </c>
      <c r="G101" s="4">
        <v>-180.19</v>
      </c>
      <c r="H101" s="4">
        <v>-0.52</v>
      </c>
    </row>
    <row r="102" spans="2:8" x14ac:dyDescent="0.2">
      <c r="B102" t="s">
        <v>338</v>
      </c>
      <c r="C102" s="5" t="s">
        <v>22</v>
      </c>
      <c r="D102" t="s">
        <v>76</v>
      </c>
      <c r="E102" s="1" t="s">
        <v>341</v>
      </c>
      <c r="F102" s="59">
        <v>-4500</v>
      </c>
      <c r="G102" s="4">
        <v>-224.15</v>
      </c>
      <c r="H102" s="4">
        <v>-0.65</v>
      </c>
    </row>
    <row r="103" spans="2:8" x14ac:dyDescent="0.2">
      <c r="B103" t="s">
        <v>127</v>
      </c>
      <c r="C103" s="5" t="s">
        <v>22</v>
      </c>
      <c r="D103" t="s">
        <v>46</v>
      </c>
      <c r="E103" s="1" t="s">
        <v>341</v>
      </c>
      <c r="F103" s="59">
        <v>-62500</v>
      </c>
      <c r="G103" s="4">
        <v>-233.84</v>
      </c>
      <c r="H103" s="4">
        <v>-0.68</v>
      </c>
    </row>
    <row r="104" spans="2:8" x14ac:dyDescent="0.2">
      <c r="B104" t="s">
        <v>276</v>
      </c>
      <c r="C104" s="5" t="s">
        <v>22</v>
      </c>
      <c r="D104" t="s">
        <v>108</v>
      </c>
      <c r="E104" s="1" t="s">
        <v>341</v>
      </c>
      <c r="F104" s="59">
        <v>-26250</v>
      </c>
      <c r="G104" s="4">
        <v>-241.47</v>
      </c>
      <c r="H104" s="4">
        <v>-0.7</v>
      </c>
    </row>
    <row r="105" spans="2:8" x14ac:dyDescent="0.2">
      <c r="B105" t="s">
        <v>53</v>
      </c>
      <c r="C105" s="5" t="s">
        <v>22</v>
      </c>
      <c r="D105" t="s">
        <v>54</v>
      </c>
      <c r="E105" s="1" t="s">
        <v>341</v>
      </c>
      <c r="F105" s="59">
        <v>-20000</v>
      </c>
      <c r="G105" s="4">
        <v>-274.82</v>
      </c>
      <c r="H105" s="4">
        <v>-0.8</v>
      </c>
    </row>
    <row r="106" spans="2:8" x14ac:dyDescent="0.2">
      <c r="B106" t="s">
        <v>339</v>
      </c>
      <c r="C106" s="5" t="s">
        <v>22</v>
      </c>
      <c r="D106" t="s">
        <v>46</v>
      </c>
      <c r="E106" s="1" t="s">
        <v>341</v>
      </c>
      <c r="F106" s="59">
        <v>-16500</v>
      </c>
      <c r="G106" s="4">
        <v>-276.69</v>
      </c>
      <c r="H106" s="4">
        <v>-0.8</v>
      </c>
    </row>
    <row r="107" spans="2:8" x14ac:dyDescent="0.2">
      <c r="B107" t="s">
        <v>388</v>
      </c>
      <c r="C107" s="5" t="s">
        <v>22</v>
      </c>
      <c r="D107" t="s">
        <v>268</v>
      </c>
      <c r="E107" s="1" t="s">
        <v>341</v>
      </c>
      <c r="F107" s="59">
        <v>-36750</v>
      </c>
      <c r="G107" s="4">
        <v>-305.91000000000003</v>
      </c>
      <c r="H107" s="4">
        <v>-0.89</v>
      </c>
    </row>
    <row r="108" spans="2:8" x14ac:dyDescent="0.2">
      <c r="B108" t="s">
        <v>389</v>
      </c>
      <c r="C108" s="5" t="s">
        <v>22</v>
      </c>
      <c r="D108"/>
      <c r="E108" s="1" t="s">
        <v>335</v>
      </c>
      <c r="F108" s="59">
        <v>-3000</v>
      </c>
      <c r="G108" s="4">
        <v>-413.93</v>
      </c>
      <c r="H108" s="4">
        <v>-1.2</v>
      </c>
    </row>
    <row r="109" spans="2:8" x14ac:dyDescent="0.2">
      <c r="B109" s="50" t="s">
        <v>321</v>
      </c>
      <c r="C109" s="52"/>
      <c r="D109" s="52"/>
      <c r="E109" s="52"/>
      <c r="F109" s="52"/>
      <c r="G109" s="54">
        <f>SUM(G93:G108)</f>
        <v>240.8899999999997</v>
      </c>
      <c r="H109" s="34">
        <f>SUM(H93:H108)</f>
        <v>0.70999999999999974</v>
      </c>
    </row>
    <row r="110" spans="2:8" x14ac:dyDescent="0.2">
      <c r="B110"/>
      <c r="D110"/>
      <c r="F110"/>
    </row>
    <row r="111" spans="2:8" x14ac:dyDescent="0.2">
      <c r="B111" s="44" t="s">
        <v>333</v>
      </c>
      <c r="D111"/>
      <c r="F111"/>
    </row>
    <row r="112" spans="2:8" x14ac:dyDescent="0.2">
      <c r="B112" t="s">
        <v>389</v>
      </c>
      <c r="C112" s="5" t="s">
        <v>22</v>
      </c>
      <c r="E112" s="1" t="s">
        <v>335</v>
      </c>
      <c r="F112" s="59">
        <v>6000</v>
      </c>
      <c r="G112" s="4">
        <v>20.98</v>
      </c>
      <c r="H112" s="4">
        <v>0.06</v>
      </c>
    </row>
    <row r="113" spans="2:8" x14ac:dyDescent="0.2">
      <c r="B113" t="s">
        <v>389</v>
      </c>
      <c r="C113" s="5" t="s">
        <v>22</v>
      </c>
      <c r="E113" s="1" t="s">
        <v>341</v>
      </c>
      <c r="F113" s="59">
        <v>12000</v>
      </c>
      <c r="G113" s="4">
        <v>15.79</v>
      </c>
      <c r="H113" s="4">
        <v>0.05</v>
      </c>
    </row>
    <row r="114" spans="2:8" x14ac:dyDescent="0.2">
      <c r="B114" t="s">
        <v>21</v>
      </c>
      <c r="C114" s="5" t="s">
        <v>22</v>
      </c>
      <c r="D114" s="1" t="s">
        <v>23</v>
      </c>
      <c r="E114" s="1" t="s">
        <v>334</v>
      </c>
      <c r="F114" s="59">
        <v>130000</v>
      </c>
      <c r="G114" s="4">
        <v>2.34</v>
      </c>
      <c r="H114" s="4">
        <v>0.01</v>
      </c>
    </row>
    <row r="115" spans="2:8" x14ac:dyDescent="0.2">
      <c r="B115" s="50" t="s">
        <v>321</v>
      </c>
      <c r="C115" s="52"/>
      <c r="D115" s="52"/>
      <c r="E115" s="52"/>
      <c r="F115" s="52"/>
      <c r="G115" s="54">
        <f>SUM(G112:G114)</f>
        <v>39.11</v>
      </c>
      <c r="H115" s="34">
        <f>SUM(H112:H114)</f>
        <v>0.12</v>
      </c>
    </row>
    <row r="116" spans="2:8" x14ac:dyDescent="0.2">
      <c r="B116" s="2" t="s">
        <v>154</v>
      </c>
    </row>
    <row r="117" spans="2:8" x14ac:dyDescent="0.2">
      <c r="B117" s="1" t="s">
        <v>155</v>
      </c>
      <c r="C117" s="5" t="s">
        <v>155</v>
      </c>
      <c r="D117" s="1" t="s">
        <v>155</v>
      </c>
      <c r="E117" s="1" t="s">
        <v>155</v>
      </c>
      <c r="F117" s="4" t="s">
        <v>155</v>
      </c>
      <c r="G117" s="4" t="s">
        <v>155</v>
      </c>
      <c r="H117" s="4" t="s">
        <v>155</v>
      </c>
    </row>
    <row r="118" spans="2:8" x14ac:dyDescent="0.2">
      <c r="B118" s="2" t="s">
        <v>156</v>
      </c>
      <c r="C118" s="9"/>
      <c r="D118" s="2"/>
      <c r="E118" s="2"/>
      <c r="F118" s="10"/>
      <c r="G118" s="10">
        <f>SUM(G89,G109,G115)</f>
        <v>29369.149999999994</v>
      </c>
      <c r="H118" s="10">
        <f>SUM(H89,H109,H115)</f>
        <v>85.42</v>
      </c>
    </row>
    <row r="119" spans="2:8" x14ac:dyDescent="0.2">
      <c r="B119" s="6" t="s">
        <v>11</v>
      </c>
      <c r="C119" s="7" t="s">
        <v>12</v>
      </c>
      <c r="D119" s="6" t="s">
        <v>157</v>
      </c>
      <c r="E119" s="6" t="s">
        <v>14</v>
      </c>
      <c r="F119" s="8" t="s">
        <v>15</v>
      </c>
      <c r="G119" s="8" t="s">
        <v>16</v>
      </c>
      <c r="H119" s="8" t="s">
        <v>17</v>
      </c>
    </row>
    <row r="120" spans="2:8" x14ac:dyDescent="0.2">
      <c r="B120" s="2" t="s">
        <v>158</v>
      </c>
    </row>
    <row r="121" spans="2:8" x14ac:dyDescent="0.2">
      <c r="B121" s="2" t="s">
        <v>20</v>
      </c>
    </row>
    <row r="122" spans="2:8" x14ac:dyDescent="0.2">
      <c r="B122" s="2" t="s">
        <v>159</v>
      </c>
    </row>
    <row r="123" spans="2:8" x14ac:dyDescent="0.2">
      <c r="B123" s="1" t="s">
        <v>155</v>
      </c>
      <c r="C123" s="5" t="s">
        <v>155</v>
      </c>
      <c r="D123" s="1" t="s">
        <v>155</v>
      </c>
      <c r="E123" s="1" t="s">
        <v>155</v>
      </c>
      <c r="F123" s="4" t="s">
        <v>155</v>
      </c>
      <c r="G123" s="4" t="s">
        <v>155</v>
      </c>
      <c r="H123" s="4" t="s">
        <v>155</v>
      </c>
    </row>
    <row r="124" spans="2:8" x14ac:dyDescent="0.2">
      <c r="B124" s="2" t="s">
        <v>160</v>
      </c>
      <c r="C124" s="9"/>
      <c r="D124" s="2"/>
      <c r="E124" s="2"/>
      <c r="F124" s="10"/>
      <c r="G124" s="10">
        <f>SUM(G119:G123)</f>
        <v>0</v>
      </c>
      <c r="H124" s="10">
        <f>SUM(H119:H123)</f>
        <v>0</v>
      </c>
    </row>
    <row r="125" spans="2:8" x14ac:dyDescent="0.2">
      <c r="B125" s="2" t="s">
        <v>161</v>
      </c>
    </row>
    <row r="126" spans="2:8" x14ac:dyDescent="0.2">
      <c r="B126" s="1" t="s">
        <v>155</v>
      </c>
      <c r="C126" s="5" t="s">
        <v>155</v>
      </c>
      <c r="D126" s="1" t="s">
        <v>155</v>
      </c>
      <c r="E126" s="1" t="s">
        <v>155</v>
      </c>
      <c r="F126" s="4" t="s">
        <v>155</v>
      </c>
      <c r="G126" s="4" t="s">
        <v>155</v>
      </c>
      <c r="H126" s="4" t="s">
        <v>155</v>
      </c>
    </row>
    <row r="127" spans="2:8" x14ac:dyDescent="0.2">
      <c r="B127" s="2" t="s">
        <v>162</v>
      </c>
      <c r="C127" s="9"/>
      <c r="D127" s="2"/>
      <c r="E127" s="2"/>
      <c r="F127" s="10"/>
      <c r="G127" s="10">
        <f>SUM(G125:G126)</f>
        <v>0</v>
      </c>
      <c r="H127" s="10">
        <f>SUM(H125:H126)</f>
        <v>0</v>
      </c>
    </row>
    <row r="128" spans="2:8" x14ac:dyDescent="0.2">
      <c r="B128" s="2" t="s">
        <v>163</v>
      </c>
    </row>
    <row r="129" spans="2:8" x14ac:dyDescent="0.2">
      <c r="B129" s="1" t="s">
        <v>155</v>
      </c>
      <c r="C129" s="5" t="s">
        <v>155</v>
      </c>
      <c r="D129" s="1" t="s">
        <v>155</v>
      </c>
      <c r="E129" s="1" t="s">
        <v>155</v>
      </c>
      <c r="F129" s="4" t="s">
        <v>155</v>
      </c>
      <c r="G129" s="4" t="s">
        <v>155</v>
      </c>
      <c r="H129" s="4" t="s">
        <v>155</v>
      </c>
    </row>
    <row r="130" spans="2:8" x14ac:dyDescent="0.2">
      <c r="B130" s="2" t="s">
        <v>164</v>
      </c>
      <c r="C130" s="9"/>
      <c r="D130" s="2"/>
      <c r="E130" s="2"/>
      <c r="F130" s="10"/>
      <c r="G130" s="10">
        <f>SUM(G128:G129)</f>
        <v>0</v>
      </c>
      <c r="H130" s="10">
        <f>SUM(H128:H129)</f>
        <v>0</v>
      </c>
    </row>
    <row r="131" spans="2:8" x14ac:dyDescent="0.2">
      <c r="B131" s="2" t="s">
        <v>165</v>
      </c>
    </row>
    <row r="132" spans="2:8" x14ac:dyDescent="0.2">
      <c r="B132" s="1" t="s">
        <v>155</v>
      </c>
      <c r="C132" s="5" t="s">
        <v>155</v>
      </c>
      <c r="D132" s="1" t="s">
        <v>155</v>
      </c>
      <c r="E132" s="1" t="s">
        <v>155</v>
      </c>
      <c r="F132" s="4" t="s">
        <v>155</v>
      </c>
      <c r="G132" s="4" t="s">
        <v>155</v>
      </c>
      <c r="H132" s="4" t="s">
        <v>155</v>
      </c>
    </row>
    <row r="133" spans="2:8" x14ac:dyDescent="0.2">
      <c r="B133" s="2" t="s">
        <v>166</v>
      </c>
      <c r="C133" s="9"/>
      <c r="D133" s="2"/>
      <c r="E133" s="2"/>
      <c r="F133" s="10"/>
      <c r="G133" s="10">
        <f>SUM(G131:G132)</f>
        <v>0</v>
      </c>
      <c r="H133" s="10">
        <f>SUM(H131:H132)</f>
        <v>0</v>
      </c>
    </row>
    <row r="134" spans="2:8" x14ac:dyDescent="0.2">
      <c r="B134" s="2" t="s">
        <v>167</v>
      </c>
    </row>
    <row r="135" spans="2:8" x14ac:dyDescent="0.2">
      <c r="B135" s="1" t="s">
        <v>155</v>
      </c>
      <c r="C135" s="5" t="s">
        <v>155</v>
      </c>
      <c r="D135" s="1" t="s">
        <v>155</v>
      </c>
      <c r="E135" s="1" t="s">
        <v>155</v>
      </c>
      <c r="F135" s="4" t="s">
        <v>155</v>
      </c>
      <c r="G135" s="4" t="s">
        <v>155</v>
      </c>
      <c r="H135" s="4" t="s">
        <v>155</v>
      </c>
    </row>
    <row r="136" spans="2:8" x14ac:dyDescent="0.2">
      <c r="B136" s="2" t="s">
        <v>168</v>
      </c>
      <c r="C136" s="9"/>
      <c r="D136" s="2"/>
      <c r="E136" s="2"/>
      <c r="F136" s="10"/>
      <c r="G136" s="10">
        <f>SUM(G134:G135)</f>
        <v>0</v>
      </c>
      <c r="H136" s="10">
        <f>SUM(H134:H135)</f>
        <v>0</v>
      </c>
    </row>
    <row r="137" spans="2:8" x14ac:dyDescent="0.2">
      <c r="B137" s="2" t="s">
        <v>169</v>
      </c>
    </row>
    <row r="138" spans="2:8" x14ac:dyDescent="0.2">
      <c r="B138" s="1" t="s">
        <v>391</v>
      </c>
      <c r="C138" s="5">
        <v>5.35</v>
      </c>
      <c r="D138" s="1" t="s">
        <v>170</v>
      </c>
      <c r="E138" s="1" t="s">
        <v>394</v>
      </c>
      <c r="F138" s="4">
        <v>2000000</v>
      </c>
      <c r="G138" s="4">
        <v>1985.75</v>
      </c>
      <c r="H138" s="4">
        <v>5.77</v>
      </c>
    </row>
    <row r="139" spans="2:8" x14ac:dyDescent="0.2">
      <c r="B139" s="1" t="s">
        <v>392</v>
      </c>
      <c r="C139" s="5">
        <v>5.28</v>
      </c>
      <c r="D139" s="1" t="s">
        <v>170</v>
      </c>
      <c r="E139" s="1" t="s">
        <v>395</v>
      </c>
      <c r="F139" s="4">
        <v>1500000</v>
      </c>
      <c r="G139" s="4">
        <v>1492.44</v>
      </c>
      <c r="H139" s="4">
        <v>4.34</v>
      </c>
    </row>
    <row r="140" spans="2:8" x14ac:dyDescent="0.2">
      <c r="B140" s="1" t="s">
        <v>393</v>
      </c>
      <c r="C140" s="5">
        <v>5.28</v>
      </c>
      <c r="D140" s="1" t="s">
        <v>170</v>
      </c>
      <c r="E140" s="1" t="s">
        <v>396</v>
      </c>
      <c r="F140" s="4">
        <v>500000</v>
      </c>
      <c r="G140" s="4">
        <v>497.48</v>
      </c>
      <c r="H140" s="4">
        <v>1.45</v>
      </c>
    </row>
    <row r="141" spans="2:8" x14ac:dyDescent="0.2">
      <c r="B141" s="2" t="s">
        <v>171</v>
      </c>
      <c r="C141" s="9"/>
      <c r="D141" s="2"/>
      <c r="E141" s="2"/>
      <c r="F141" s="10"/>
      <c r="G141" s="10">
        <f>SUM(G138:G140)</f>
        <v>3975.67</v>
      </c>
      <c r="H141" s="10">
        <f>SUM(H138:H140)</f>
        <v>11.559999999999999</v>
      </c>
    </row>
    <row r="142" spans="2:8" x14ac:dyDescent="0.2">
      <c r="B142" s="2" t="s">
        <v>172</v>
      </c>
    </row>
    <row r="143" spans="2:8" x14ac:dyDescent="0.2">
      <c r="B143" s="1" t="s">
        <v>155</v>
      </c>
      <c r="C143" s="5" t="s">
        <v>155</v>
      </c>
      <c r="D143" s="1" t="s">
        <v>155</v>
      </c>
      <c r="E143" s="1" t="s">
        <v>155</v>
      </c>
      <c r="F143" s="4" t="s">
        <v>155</v>
      </c>
      <c r="G143" s="4" t="s">
        <v>155</v>
      </c>
      <c r="H143" s="4" t="s">
        <v>155</v>
      </c>
    </row>
    <row r="144" spans="2:8" x14ac:dyDescent="0.2">
      <c r="B144" s="2" t="s">
        <v>173</v>
      </c>
      <c r="C144" s="9"/>
      <c r="D144" s="2"/>
      <c r="E144" s="2"/>
      <c r="F144" s="10"/>
      <c r="G144" s="10">
        <f>SUM(G142:G143)</f>
        <v>0</v>
      </c>
      <c r="H144" s="10">
        <f>SUM(H142:H143)</f>
        <v>0</v>
      </c>
    </row>
    <row r="145" spans="2:8" x14ac:dyDescent="0.2">
      <c r="B145" s="2" t="s">
        <v>174</v>
      </c>
    </row>
    <row r="146" spans="2:8" x14ac:dyDescent="0.2">
      <c r="B146" s="1" t="s">
        <v>155</v>
      </c>
      <c r="C146" s="5" t="s">
        <v>155</v>
      </c>
      <c r="D146" s="1" t="s">
        <v>155</v>
      </c>
      <c r="E146" s="1" t="s">
        <v>155</v>
      </c>
      <c r="F146" s="4" t="s">
        <v>155</v>
      </c>
      <c r="G146" s="4" t="s">
        <v>155</v>
      </c>
      <c r="H146" s="4" t="s">
        <v>155</v>
      </c>
    </row>
    <row r="147" spans="2:8" x14ac:dyDescent="0.2">
      <c r="B147" s="2" t="s">
        <v>175</v>
      </c>
      <c r="C147" s="9"/>
      <c r="D147" s="2"/>
      <c r="E147" s="2"/>
      <c r="F147" s="10"/>
      <c r="G147" s="10">
        <f>SUM(G145:G146)</f>
        <v>0</v>
      </c>
      <c r="H147" s="10">
        <f>SUM(H145:H146)</f>
        <v>0</v>
      </c>
    </row>
    <row r="148" spans="2:8" x14ac:dyDescent="0.2">
      <c r="B148" s="2" t="s">
        <v>176</v>
      </c>
    </row>
    <row r="149" spans="2:8" x14ac:dyDescent="0.2">
      <c r="B149" s="1" t="s">
        <v>155</v>
      </c>
      <c r="C149" s="5" t="s">
        <v>155</v>
      </c>
      <c r="D149" s="1" t="s">
        <v>155</v>
      </c>
      <c r="E149" s="1" t="s">
        <v>155</v>
      </c>
      <c r="F149" s="4" t="s">
        <v>155</v>
      </c>
      <c r="G149" s="4" t="s">
        <v>155</v>
      </c>
      <c r="H149" s="4" t="s">
        <v>155</v>
      </c>
    </row>
    <row r="150" spans="2:8" x14ac:dyDescent="0.2">
      <c r="B150" s="2" t="s">
        <v>177</v>
      </c>
      <c r="C150" s="9"/>
      <c r="D150" s="2"/>
      <c r="E150" s="2"/>
      <c r="F150" s="10"/>
      <c r="G150" s="10">
        <f>SUM(G148:G149)</f>
        <v>0</v>
      </c>
      <c r="H150" s="10">
        <f>SUM(H148:H149)</f>
        <v>0</v>
      </c>
    </row>
    <row r="151" spans="2:8" x14ac:dyDescent="0.2">
      <c r="B151" s="2" t="s">
        <v>178</v>
      </c>
    </row>
    <row r="152" spans="2:8" x14ac:dyDescent="0.2">
      <c r="B152" s="1" t="s">
        <v>155</v>
      </c>
      <c r="C152" s="5" t="s">
        <v>155</v>
      </c>
      <c r="D152" s="1" t="s">
        <v>155</v>
      </c>
      <c r="E152" s="1" t="s">
        <v>155</v>
      </c>
      <c r="F152" s="4" t="s">
        <v>155</v>
      </c>
      <c r="G152" s="4" t="s">
        <v>155</v>
      </c>
      <c r="H152" s="4" t="s">
        <v>155</v>
      </c>
    </row>
    <row r="153" spans="2:8" x14ac:dyDescent="0.2">
      <c r="B153" s="2" t="s">
        <v>179</v>
      </c>
      <c r="C153" s="9"/>
      <c r="D153" s="2"/>
      <c r="E153" s="2"/>
      <c r="F153" s="10"/>
      <c r="G153" s="10">
        <f>SUM(G151:G152)</f>
        <v>0</v>
      </c>
      <c r="H153" s="10">
        <f>SUM(H151:H152)</f>
        <v>0</v>
      </c>
    </row>
    <row r="154" spans="2:8" x14ac:dyDescent="0.2">
      <c r="B154" s="2" t="s">
        <v>180</v>
      </c>
      <c r="C154" s="9"/>
      <c r="D154" s="2"/>
      <c r="E154" s="2"/>
      <c r="F154" s="10"/>
      <c r="G154" s="10">
        <v>1041.3</v>
      </c>
      <c r="H154" s="10">
        <v>3.03</v>
      </c>
    </row>
    <row r="155" spans="2:8" x14ac:dyDescent="0.2">
      <c r="B155" s="2" t="s">
        <v>181</v>
      </c>
      <c r="C155" s="9"/>
      <c r="D155" s="2"/>
      <c r="E155" s="2"/>
      <c r="F155" s="10"/>
      <c r="G155" s="10">
        <f>G89+G141+G154</f>
        <v>34106.119999999995</v>
      </c>
      <c r="H155" s="10">
        <f>H89+H141+H154</f>
        <v>99.18</v>
      </c>
    </row>
    <row r="156" spans="2:8" x14ac:dyDescent="0.2">
      <c r="B156" s="2" t="s">
        <v>350</v>
      </c>
      <c r="C156" s="9"/>
      <c r="D156" s="2"/>
      <c r="E156" s="2"/>
      <c r="F156" s="10"/>
      <c r="G156" s="10">
        <f>G157-G155</f>
        <v>282.98364551000122</v>
      </c>
      <c r="H156" s="10">
        <f>H157-H155</f>
        <v>0.81999999999999318</v>
      </c>
    </row>
    <row r="157" spans="2:8" x14ac:dyDescent="0.2">
      <c r="B157" s="2" t="s">
        <v>182</v>
      </c>
      <c r="C157" s="9"/>
      <c r="D157" s="2"/>
      <c r="E157" s="2"/>
      <c r="F157" s="10"/>
      <c r="G157" s="10">
        <v>34389.103645509997</v>
      </c>
      <c r="H157" s="10">
        <v>100</v>
      </c>
    </row>
    <row r="158" spans="2:8" x14ac:dyDescent="0.2">
      <c r="B158" s="1" t="s">
        <v>183</v>
      </c>
    </row>
    <row r="159" spans="2:8" x14ac:dyDescent="0.2">
      <c r="B159" s="1" t="s">
        <v>184</v>
      </c>
    </row>
    <row r="160" spans="2:8" x14ac:dyDescent="0.2">
      <c r="B160" s="1" t="s">
        <v>185</v>
      </c>
      <c r="C160" s="5" t="s">
        <v>397</v>
      </c>
    </row>
    <row r="162" spans="2:3" x14ac:dyDescent="0.2">
      <c r="B162" s="11" t="s">
        <v>186</v>
      </c>
      <c r="C162" s="5" t="s">
        <v>187</v>
      </c>
    </row>
    <row r="163" spans="2:3" x14ac:dyDescent="0.2">
      <c r="B163" s="2"/>
    </row>
    <row r="164" spans="2:3" x14ac:dyDescent="0.2">
      <c r="B164" s="2" t="s">
        <v>188</v>
      </c>
      <c r="C164" s="5" t="s">
        <v>187</v>
      </c>
    </row>
    <row r="165" spans="2:3" x14ac:dyDescent="0.2">
      <c r="B165" s="2" t="s">
        <v>189</v>
      </c>
      <c r="C165" s="5" t="s">
        <v>187</v>
      </c>
    </row>
    <row r="166" spans="2:3" x14ac:dyDescent="0.2">
      <c r="B166" s="2" t="s">
        <v>190</v>
      </c>
      <c r="C166" s="5" t="s">
        <v>191</v>
      </c>
    </row>
    <row r="167" spans="2:3" x14ac:dyDescent="0.2">
      <c r="B167" s="2" t="s">
        <v>398</v>
      </c>
      <c r="C167" s="9"/>
    </row>
    <row r="168" spans="2:3" x14ac:dyDescent="0.2">
      <c r="B168" s="2" t="s">
        <v>399</v>
      </c>
      <c r="C168" s="9"/>
    </row>
    <row r="169" spans="2:3" x14ac:dyDescent="0.2">
      <c r="B169" s="2" t="s">
        <v>400</v>
      </c>
      <c r="C169" s="9"/>
    </row>
    <row r="170" spans="2:3" x14ac:dyDescent="0.2">
      <c r="B170" s="2" t="s">
        <v>401</v>
      </c>
      <c r="C170" s="9"/>
    </row>
    <row r="171" spans="2:3" x14ac:dyDescent="0.2">
      <c r="B171" s="2" t="s">
        <v>402</v>
      </c>
      <c r="C171" s="9"/>
    </row>
    <row r="172" spans="2:3" x14ac:dyDescent="0.2">
      <c r="B172" s="2" t="s">
        <v>403</v>
      </c>
      <c r="C172" s="9"/>
    </row>
    <row r="173" spans="2:3" x14ac:dyDescent="0.2">
      <c r="B173" s="2" t="s">
        <v>404</v>
      </c>
      <c r="C173" s="9"/>
    </row>
    <row r="174" spans="2:3" x14ac:dyDescent="0.2">
      <c r="B174" s="2" t="s">
        <v>405</v>
      </c>
      <c r="C174" s="9"/>
    </row>
    <row r="175" spans="2:3" x14ac:dyDescent="0.2">
      <c r="B175" s="2" t="s">
        <v>406</v>
      </c>
      <c r="C175" s="9"/>
    </row>
    <row r="176" spans="2:3" x14ac:dyDescent="0.2">
      <c r="B176" s="1" t="s">
        <v>192</v>
      </c>
    </row>
    <row r="178" spans="2:4" ht="15" x14ac:dyDescent="0.25">
      <c r="B178" s="12"/>
      <c r="C178" s="13" t="s">
        <v>193</v>
      </c>
    </row>
    <row r="179" spans="2:4" ht="15" x14ac:dyDescent="0.25">
      <c r="B179" s="12" t="s">
        <v>194</v>
      </c>
      <c r="C179" s="14" t="s">
        <v>7</v>
      </c>
    </row>
    <row r="180" spans="2:4" ht="15" x14ac:dyDescent="0.25">
      <c r="B180" s="12" t="s">
        <v>195</v>
      </c>
      <c r="C180" s="13"/>
    </row>
    <row r="181" spans="2:4" ht="15" x14ac:dyDescent="0.25">
      <c r="B181" s="12"/>
      <c r="C181" s="13"/>
    </row>
    <row r="182" spans="2:4" ht="15" x14ac:dyDescent="0.25">
      <c r="B182" s="12" t="s">
        <v>196</v>
      </c>
      <c r="C182" s="13"/>
    </row>
    <row r="183" spans="2:4" ht="15" x14ac:dyDescent="0.25">
      <c r="B183" s="12"/>
      <c r="C183" s="13"/>
    </row>
    <row r="184" spans="2:4" ht="15" x14ac:dyDescent="0.25">
      <c r="B184" s="12" t="s">
        <v>197</v>
      </c>
      <c r="C184" s="13"/>
    </row>
    <row r="185" spans="2:4" ht="15" x14ac:dyDescent="0.25">
      <c r="B185" s="12" t="s">
        <v>198</v>
      </c>
      <c r="C185" s="13"/>
    </row>
    <row r="186" spans="2:4" ht="15" x14ac:dyDescent="0.25">
      <c r="B186" s="12"/>
      <c r="C186" s="13"/>
    </row>
    <row r="187" spans="2:4" ht="15" x14ac:dyDescent="0.25">
      <c r="B187" s="12" t="s">
        <v>199</v>
      </c>
      <c r="C187" s="13" t="s">
        <v>397</v>
      </c>
    </row>
    <row r="188" spans="2:4" ht="15" x14ac:dyDescent="0.25">
      <c r="B188" s="73" t="s">
        <v>200</v>
      </c>
      <c r="C188" s="73"/>
    </row>
    <row r="190" spans="2:4" ht="15" x14ac:dyDescent="0.25">
      <c r="B190" s="12" t="s">
        <v>201</v>
      </c>
      <c r="C190" s="13"/>
      <c r="D190" s="12"/>
    </row>
    <row r="191" spans="2:4" ht="30" x14ac:dyDescent="0.25">
      <c r="B191" s="15" t="s">
        <v>202</v>
      </c>
      <c r="C191" s="14" t="s">
        <v>203</v>
      </c>
      <c r="D191" s="15" t="s">
        <v>204</v>
      </c>
    </row>
    <row r="192" spans="2:4" ht="15" x14ac:dyDescent="0.25">
      <c r="B192" s="12" t="s">
        <v>187</v>
      </c>
      <c r="C192" s="13" t="s">
        <v>187</v>
      </c>
      <c r="D192" s="12" t="s">
        <v>187</v>
      </c>
    </row>
    <row r="194" spans="2:7" x14ac:dyDescent="0.2">
      <c r="B194" s="2" t="s">
        <v>205</v>
      </c>
      <c r="C194" s="24">
        <v>46295</v>
      </c>
    </row>
    <row r="195" spans="2:7" x14ac:dyDescent="0.2">
      <c r="B195" s="16" t="s">
        <v>206</v>
      </c>
      <c r="C195" s="19" t="s">
        <v>207</v>
      </c>
      <c r="D195" s="16" t="s">
        <v>208</v>
      </c>
      <c r="E195" s="20" t="s">
        <v>209</v>
      </c>
      <c r="F195" s="25" t="s">
        <v>210</v>
      </c>
      <c r="G195" s="10"/>
    </row>
    <row r="196" spans="2:7" x14ac:dyDescent="0.2">
      <c r="B196" s="17" t="s">
        <v>408</v>
      </c>
      <c r="C196" s="23">
        <v>-62500</v>
      </c>
      <c r="D196" s="17">
        <v>380.15600000000001</v>
      </c>
      <c r="E196" s="17">
        <v>374.15000000000003</v>
      </c>
      <c r="F196" s="26">
        <v>43.5</v>
      </c>
    </row>
    <row r="197" spans="2:7" x14ac:dyDescent="0.2">
      <c r="B197" s="17" t="s">
        <v>411</v>
      </c>
      <c r="C197" s="23">
        <v>-20000</v>
      </c>
      <c r="D197" s="17">
        <v>1387.1020000000001</v>
      </c>
      <c r="E197" s="17">
        <v>1374.1000000000001</v>
      </c>
      <c r="F197" s="26">
        <v>54.46</v>
      </c>
    </row>
    <row r="199" spans="2:7" x14ac:dyDescent="0.2">
      <c r="B199" s="2" t="s">
        <v>211</v>
      </c>
    </row>
    <row r="200" spans="2:7" x14ac:dyDescent="0.2">
      <c r="B200" s="2"/>
    </row>
    <row r="201" spans="2:7" x14ac:dyDescent="0.2">
      <c r="B201" s="2" t="s">
        <v>414</v>
      </c>
    </row>
    <row r="202" spans="2:7" x14ac:dyDescent="0.2">
      <c r="B202" s="20" t="s">
        <v>212</v>
      </c>
      <c r="C202" s="19" t="s">
        <v>213</v>
      </c>
      <c r="D202" s="2"/>
    </row>
    <row r="203" spans="2:7" x14ac:dyDescent="0.2">
      <c r="B203" s="18" t="s">
        <v>416</v>
      </c>
      <c r="C203" s="23">
        <v>25</v>
      </c>
    </row>
    <row r="205" spans="2:7" x14ac:dyDescent="0.2">
      <c r="B205" s="20" t="s">
        <v>214</v>
      </c>
      <c r="C205" s="19" t="s">
        <v>213</v>
      </c>
    </row>
    <row r="206" spans="2:7" x14ac:dyDescent="0.2">
      <c r="B206" s="18" t="s">
        <v>408</v>
      </c>
      <c r="C206" s="23">
        <v>25</v>
      </c>
    </row>
    <row r="207" spans="2:7" x14ac:dyDescent="0.2">
      <c r="B207" s="18" t="s">
        <v>411</v>
      </c>
      <c r="C207" s="23">
        <v>50</v>
      </c>
    </row>
    <row r="210" spans="2:7" x14ac:dyDescent="0.2">
      <c r="B210" s="20" t="s">
        <v>215</v>
      </c>
      <c r="C210" s="19" t="s">
        <v>216</v>
      </c>
    </row>
    <row r="211" spans="2:7" x14ac:dyDescent="0.2">
      <c r="B211" s="18" t="s">
        <v>416</v>
      </c>
      <c r="C211" s="23">
        <v>23641000</v>
      </c>
    </row>
    <row r="212" spans="2:7" x14ac:dyDescent="0.2">
      <c r="C212" s="19">
        <f>SUM(C210:C211)</f>
        <v>23641000</v>
      </c>
    </row>
    <row r="214" spans="2:7" x14ac:dyDescent="0.2">
      <c r="B214" s="20" t="s">
        <v>217</v>
      </c>
      <c r="C214" s="19" t="s">
        <v>216</v>
      </c>
    </row>
    <row r="215" spans="2:7" x14ac:dyDescent="0.2">
      <c r="B215" s="18" t="s">
        <v>408</v>
      </c>
      <c r="C215" s="23">
        <v>23759750</v>
      </c>
    </row>
    <row r="216" spans="2:7" x14ac:dyDescent="0.2">
      <c r="B216" s="18" t="s">
        <v>411</v>
      </c>
      <c r="C216" s="23">
        <v>27742040</v>
      </c>
    </row>
    <row r="217" spans="2:7" x14ac:dyDescent="0.2">
      <c r="C217" s="19">
        <f>SUM(C214:C216)</f>
        <v>51501790</v>
      </c>
    </row>
    <row r="220" spans="2:7" x14ac:dyDescent="0.2">
      <c r="B220" s="16" t="s">
        <v>218</v>
      </c>
      <c r="C220" s="19">
        <f>C217-C212</f>
        <v>27860790</v>
      </c>
    </row>
    <row r="222" spans="2:7" x14ac:dyDescent="0.2">
      <c r="B222" s="2" t="s">
        <v>219</v>
      </c>
      <c r="C222" s="24">
        <v>46295</v>
      </c>
    </row>
    <row r="223" spans="2:7" x14ac:dyDescent="0.2">
      <c r="B223" s="16" t="s">
        <v>206</v>
      </c>
      <c r="C223" s="19" t="s">
        <v>207</v>
      </c>
      <c r="D223" s="16" t="s">
        <v>208</v>
      </c>
      <c r="E223" s="20" t="s">
        <v>209</v>
      </c>
      <c r="F223" s="25" t="s">
        <v>210</v>
      </c>
      <c r="G223" s="10"/>
    </row>
    <row r="224" spans="2:7" x14ac:dyDescent="0.2">
      <c r="B224" s="17" t="s">
        <v>407</v>
      </c>
      <c r="C224" s="23">
        <v>-16500</v>
      </c>
      <c r="D224" s="17">
        <v>1703.3867</v>
      </c>
      <c r="E224" s="18">
        <v>1676.9</v>
      </c>
      <c r="F224" s="26">
        <v>50.53</v>
      </c>
    </row>
    <row r="225" spans="2:6" x14ac:dyDescent="0.2">
      <c r="B225" s="17" t="s">
        <v>409</v>
      </c>
      <c r="C225" s="23">
        <v>-4500</v>
      </c>
      <c r="D225" s="17">
        <v>4916.6833000000006</v>
      </c>
      <c r="E225" s="18">
        <v>4981</v>
      </c>
      <c r="F225" s="26">
        <v>45.81</v>
      </c>
    </row>
    <row r="226" spans="2:6" x14ac:dyDescent="0.2">
      <c r="B226" s="17" t="s">
        <v>410</v>
      </c>
      <c r="C226" s="23">
        <v>-67500</v>
      </c>
      <c r="D226" s="17">
        <v>273.60169999999999</v>
      </c>
      <c r="E226" s="18">
        <v>266.95</v>
      </c>
      <c r="F226" s="26">
        <v>41.16</v>
      </c>
    </row>
    <row r="227" spans="2:6" x14ac:dyDescent="0.2">
      <c r="B227" s="17" t="s">
        <v>412</v>
      </c>
      <c r="C227" s="23">
        <v>-26250</v>
      </c>
      <c r="D227" s="17">
        <v>921.85400000000004</v>
      </c>
      <c r="E227" s="18">
        <v>919.9</v>
      </c>
      <c r="F227" s="26">
        <v>47.07</v>
      </c>
    </row>
    <row r="228" spans="2:6" x14ac:dyDescent="0.2">
      <c r="B228" s="17" t="s">
        <v>413</v>
      </c>
      <c r="C228" s="23">
        <v>-36750</v>
      </c>
      <c r="D228" s="17">
        <v>810.15</v>
      </c>
      <c r="E228" s="18">
        <v>832.4</v>
      </c>
      <c r="F228" s="26">
        <v>62.29</v>
      </c>
    </row>
    <row r="229" spans="2:6" x14ac:dyDescent="0.2">
      <c r="B229" s="17" t="s">
        <v>427</v>
      </c>
      <c r="C229" s="23">
        <v>-3000</v>
      </c>
      <c r="D229" s="17">
        <v>13831.6</v>
      </c>
      <c r="E229" s="17">
        <v>13797.800000000001</v>
      </c>
      <c r="F229" s="22">
        <v>46.71</v>
      </c>
    </row>
    <row r="230" spans="2:6" x14ac:dyDescent="0.2">
      <c r="B230" s="65" t="s">
        <v>21</v>
      </c>
      <c r="C230" s="66">
        <v>84500</v>
      </c>
      <c r="D230" s="65">
        <v>738.76350000000002</v>
      </c>
      <c r="E230" s="65">
        <v>715.55</v>
      </c>
      <c r="F230" s="65">
        <v>107.76</v>
      </c>
    </row>
    <row r="231" spans="2:6" x14ac:dyDescent="0.2">
      <c r="B231" s="65" t="s">
        <v>384</v>
      </c>
      <c r="C231" s="66">
        <v>85000</v>
      </c>
      <c r="D231" s="65">
        <v>361.98</v>
      </c>
      <c r="E231" s="65">
        <v>374.25</v>
      </c>
      <c r="F231" s="65">
        <v>107</v>
      </c>
    </row>
    <row r="232" spans="2:6" x14ac:dyDescent="0.2">
      <c r="B232" s="65" t="s">
        <v>385</v>
      </c>
      <c r="C232" s="66">
        <v>33000</v>
      </c>
      <c r="D232" s="65">
        <v>963.48170000000005</v>
      </c>
      <c r="E232" s="65">
        <v>957.6</v>
      </c>
      <c r="F232" s="65">
        <v>56.41</v>
      </c>
    </row>
    <row r="233" spans="2:6" x14ac:dyDescent="0.2">
      <c r="B233" s="65" t="s">
        <v>386</v>
      </c>
      <c r="C233" s="66">
        <v>4000</v>
      </c>
      <c r="D233" s="65">
        <v>6992.7749999999996</v>
      </c>
      <c r="E233" s="65">
        <v>6713.5</v>
      </c>
      <c r="F233" s="65">
        <v>70.040000000000006</v>
      </c>
    </row>
    <row r="234" spans="2:6" x14ac:dyDescent="0.2">
      <c r="B234" s="65" t="s">
        <v>336</v>
      </c>
      <c r="C234" s="66">
        <v>137500</v>
      </c>
      <c r="D234" s="65">
        <v>187.22800000000001</v>
      </c>
      <c r="E234" s="65">
        <v>186.07</v>
      </c>
      <c r="F234" s="65">
        <v>46.07</v>
      </c>
    </row>
    <row r="235" spans="2:6" x14ac:dyDescent="0.2">
      <c r="B235" s="65" t="s">
        <v>387</v>
      </c>
      <c r="C235" s="66">
        <v>30000</v>
      </c>
      <c r="D235" s="65">
        <v>858</v>
      </c>
      <c r="E235" s="65">
        <v>851.65</v>
      </c>
      <c r="F235" s="65">
        <v>46.36</v>
      </c>
    </row>
    <row r="236" spans="2:6" x14ac:dyDescent="0.2">
      <c r="B236" s="65" t="s">
        <v>330</v>
      </c>
      <c r="C236" s="66">
        <v>13875</v>
      </c>
      <c r="D236" s="65">
        <v>1701.6107999999999</v>
      </c>
      <c r="E236" s="65">
        <v>1696.3</v>
      </c>
      <c r="F236" s="65">
        <v>42.96</v>
      </c>
    </row>
    <row r="237" spans="2:6" x14ac:dyDescent="0.2">
      <c r="B237" s="65" t="s">
        <v>328</v>
      </c>
      <c r="C237" s="66">
        <v>3250</v>
      </c>
      <c r="D237" s="65">
        <v>4187.6000000000004</v>
      </c>
      <c r="E237" s="65">
        <v>4242.5</v>
      </c>
      <c r="F237" s="65">
        <v>36.81</v>
      </c>
    </row>
    <row r="239" spans="2:6" x14ac:dyDescent="0.2">
      <c r="B239" s="2" t="s">
        <v>211</v>
      </c>
      <c r="C239" s="5" t="s">
        <v>187</v>
      </c>
    </row>
    <row r="240" spans="2:6" x14ac:dyDescent="0.2">
      <c r="B240" s="2"/>
    </row>
    <row r="241" spans="2:4" x14ac:dyDescent="0.2">
      <c r="B241" s="2" t="s">
        <v>414</v>
      </c>
    </row>
    <row r="242" spans="2:4" x14ac:dyDescent="0.2">
      <c r="B242" s="20" t="s">
        <v>212</v>
      </c>
      <c r="C242" s="19" t="s">
        <v>213</v>
      </c>
      <c r="D242" s="2"/>
    </row>
    <row r="243" spans="2:4" x14ac:dyDescent="0.2">
      <c r="B243" s="18" t="s">
        <v>415</v>
      </c>
      <c r="C243" s="23">
        <v>30</v>
      </c>
    </row>
    <row r="244" spans="2:4" x14ac:dyDescent="0.2">
      <c r="B244" s="18" t="s">
        <v>417</v>
      </c>
      <c r="C244" s="23">
        <v>30</v>
      </c>
    </row>
    <row r="245" spans="2:4" x14ac:dyDescent="0.2">
      <c r="B245" s="18" t="s">
        <v>418</v>
      </c>
      <c r="C245" s="23">
        <v>30</v>
      </c>
    </row>
    <row r="246" spans="2:4" x14ac:dyDescent="0.2">
      <c r="B246" s="18" t="s">
        <v>422</v>
      </c>
      <c r="C246" s="23">
        <v>25</v>
      </c>
    </row>
    <row r="247" spans="2:4" x14ac:dyDescent="0.2">
      <c r="B247" s="18" t="s">
        <v>419</v>
      </c>
      <c r="C247" s="23">
        <v>30</v>
      </c>
    </row>
    <row r="249" spans="2:4" x14ac:dyDescent="0.2">
      <c r="B249" s="20" t="s">
        <v>214</v>
      </c>
      <c r="C249" s="19" t="s">
        <v>213</v>
      </c>
    </row>
    <row r="250" spans="2:4" x14ac:dyDescent="0.2">
      <c r="B250" s="18" t="s">
        <v>407</v>
      </c>
      <c r="C250" s="23">
        <v>30</v>
      </c>
    </row>
    <row r="251" spans="2:4" x14ac:dyDescent="0.2">
      <c r="B251" s="18" t="s">
        <v>409</v>
      </c>
      <c r="C251" s="23">
        <v>30</v>
      </c>
    </row>
    <row r="252" spans="2:4" x14ac:dyDescent="0.2">
      <c r="B252" s="18" t="s">
        <v>410</v>
      </c>
      <c r="C252" s="23">
        <v>30</v>
      </c>
    </row>
    <row r="253" spans="2:4" x14ac:dyDescent="0.2">
      <c r="B253" s="18" t="s">
        <v>412</v>
      </c>
      <c r="C253" s="23">
        <v>50</v>
      </c>
    </row>
    <row r="254" spans="2:4" x14ac:dyDescent="0.2">
      <c r="B254" s="18" t="s">
        <v>420</v>
      </c>
      <c r="C254" s="23">
        <v>25</v>
      </c>
    </row>
    <row r="255" spans="2:4" x14ac:dyDescent="0.2">
      <c r="B255" s="18" t="s">
        <v>413</v>
      </c>
      <c r="C255" s="23">
        <v>30</v>
      </c>
    </row>
    <row r="256" spans="2:4" x14ac:dyDescent="0.2">
      <c r="B256" s="18" t="s">
        <v>419</v>
      </c>
      <c r="C256" s="23">
        <v>30</v>
      </c>
    </row>
    <row r="259" spans="2:3" x14ac:dyDescent="0.2">
      <c r="B259" s="20" t="s">
        <v>215</v>
      </c>
      <c r="C259" s="19" t="s">
        <v>216</v>
      </c>
    </row>
    <row r="260" spans="2:3" x14ac:dyDescent="0.2">
      <c r="B260" s="18" t="s">
        <v>415</v>
      </c>
      <c r="C260" s="23">
        <v>27949130.550000001</v>
      </c>
    </row>
    <row r="261" spans="2:3" x14ac:dyDescent="0.2">
      <c r="B261" s="18" t="s">
        <v>417</v>
      </c>
      <c r="C261" s="23">
        <v>22024049.850000001</v>
      </c>
    </row>
    <row r="262" spans="2:3" x14ac:dyDescent="0.2">
      <c r="B262" s="18" t="s">
        <v>418</v>
      </c>
      <c r="C262" s="23">
        <v>18437739.75</v>
      </c>
    </row>
    <row r="263" spans="2:3" x14ac:dyDescent="0.2">
      <c r="B263" s="18" t="s">
        <v>422</v>
      </c>
      <c r="C263" s="23">
        <v>41508300</v>
      </c>
    </row>
    <row r="264" spans="2:3" x14ac:dyDescent="0.2">
      <c r="B264" s="18" t="s">
        <v>419</v>
      </c>
      <c r="C264" s="23">
        <v>30103762.5</v>
      </c>
    </row>
    <row r="265" spans="2:3" x14ac:dyDescent="0.2">
      <c r="C265" s="19">
        <f>SUM(C259:C264)</f>
        <v>140022982.65000001</v>
      </c>
    </row>
    <row r="267" spans="2:3" x14ac:dyDescent="0.2">
      <c r="B267" s="20" t="s">
        <v>217</v>
      </c>
      <c r="C267" s="19" t="s">
        <v>216</v>
      </c>
    </row>
    <row r="268" spans="2:3" x14ac:dyDescent="0.2">
      <c r="B268" s="18" t="s">
        <v>407</v>
      </c>
      <c r="C268" s="23">
        <v>28105880.550000001</v>
      </c>
    </row>
    <row r="269" spans="2:3" x14ac:dyDescent="0.2">
      <c r="B269" s="18" t="s">
        <v>409</v>
      </c>
      <c r="C269" s="23">
        <v>22125074.850000001</v>
      </c>
    </row>
    <row r="270" spans="2:3" x14ac:dyDescent="0.2">
      <c r="B270" s="18" t="s">
        <v>410</v>
      </c>
      <c r="C270" s="23">
        <v>18468114.75</v>
      </c>
    </row>
    <row r="271" spans="2:3" x14ac:dyDescent="0.2">
      <c r="B271" s="18" t="s">
        <v>412</v>
      </c>
      <c r="C271" s="23">
        <v>24198667.5</v>
      </c>
    </row>
    <row r="272" spans="2:3" x14ac:dyDescent="0.2">
      <c r="B272" s="18" t="s">
        <v>420</v>
      </c>
      <c r="C272" s="23">
        <v>41494800</v>
      </c>
    </row>
    <row r="273" spans="2:7" x14ac:dyDescent="0.2">
      <c r="B273" s="18" t="s">
        <v>413</v>
      </c>
      <c r="C273" s="23">
        <v>29773012.5</v>
      </c>
    </row>
    <row r="274" spans="2:7" x14ac:dyDescent="0.2">
      <c r="B274" s="18" t="s">
        <v>419</v>
      </c>
      <c r="C274" s="23">
        <v>29005672.5</v>
      </c>
    </row>
    <row r="275" spans="2:7" x14ac:dyDescent="0.2">
      <c r="C275" s="19">
        <f>SUM(C267:C274)</f>
        <v>193171222.65000001</v>
      </c>
    </row>
    <row r="278" spans="2:7" x14ac:dyDescent="0.2">
      <c r="B278" s="16" t="s">
        <v>218</v>
      </c>
      <c r="C278" s="19">
        <f>C275-C265</f>
        <v>53148240</v>
      </c>
    </row>
    <row r="279" spans="2:7" x14ac:dyDescent="0.2">
      <c r="C279" s="5" t="s">
        <v>435</v>
      </c>
    </row>
    <row r="281" spans="2:7" x14ac:dyDescent="0.2">
      <c r="B281" s="2" t="s">
        <v>428</v>
      </c>
    </row>
    <row r="283" spans="2:7" x14ac:dyDescent="0.2">
      <c r="B283" s="16" t="s">
        <v>206</v>
      </c>
      <c r="C283" s="19" t="s">
        <v>220</v>
      </c>
      <c r="D283" s="16" t="s">
        <v>221</v>
      </c>
      <c r="E283" s="16" t="s">
        <v>222</v>
      </c>
      <c r="F283" s="10" t="s">
        <v>223</v>
      </c>
      <c r="G283" s="10" t="s">
        <v>224</v>
      </c>
    </row>
    <row r="286" spans="2:7" x14ac:dyDescent="0.2">
      <c r="B286" s="2" t="s">
        <v>227</v>
      </c>
      <c r="C286" s="9" t="s">
        <v>187</v>
      </c>
      <c r="D286" s="2"/>
      <c r="E286" s="2"/>
      <c r="F286" s="10"/>
      <c r="G286" s="10"/>
    </row>
    <row r="288" spans="2:7" x14ac:dyDescent="0.2">
      <c r="B288" s="2" t="s">
        <v>424</v>
      </c>
    </row>
    <row r="290" spans="2:80" x14ac:dyDescent="0.2">
      <c r="B290" s="16" t="s">
        <v>228</v>
      </c>
      <c r="C290" s="19" t="s">
        <v>213</v>
      </c>
      <c r="D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row>
    <row r="291" spans="2:80" x14ac:dyDescent="0.2">
      <c r="B291" s="17" t="s">
        <v>187</v>
      </c>
      <c r="C291" s="23"/>
    </row>
    <row r="292" spans="2:80" x14ac:dyDescent="0.2">
      <c r="B292" s="17"/>
      <c r="C292" s="23"/>
    </row>
    <row r="293" spans="2:80" x14ac:dyDescent="0.2">
      <c r="B293" s="17"/>
      <c r="C293" s="23"/>
    </row>
    <row r="294" spans="2:80" x14ac:dyDescent="0.2">
      <c r="B294" s="17" t="s">
        <v>231</v>
      </c>
      <c r="C294" s="23" t="s">
        <v>216</v>
      </c>
    </row>
    <row r="295" spans="2:80" x14ac:dyDescent="0.2">
      <c r="B295" s="17" t="s">
        <v>187</v>
      </c>
      <c r="C295" s="23"/>
    </row>
    <row r="298" spans="2:80" x14ac:dyDescent="0.2">
      <c r="B298" s="16" t="s">
        <v>232</v>
      </c>
      <c r="C298" s="19" t="s">
        <v>233</v>
      </c>
      <c r="D298" s="2"/>
    </row>
    <row r="299" spans="2:80" x14ac:dyDescent="0.2">
      <c r="B299" s="17" t="s">
        <v>187</v>
      </c>
      <c r="C299" s="23" t="s">
        <v>187</v>
      </c>
    </row>
    <row r="302" spans="2:80" x14ac:dyDescent="0.2">
      <c r="B302" s="2" t="s">
        <v>234</v>
      </c>
    </row>
    <row r="305" spans="2:7" x14ac:dyDescent="0.2">
      <c r="B305" s="2" t="s">
        <v>425</v>
      </c>
    </row>
    <row r="307" spans="2:7" x14ac:dyDescent="0.2">
      <c r="B307" s="16" t="s">
        <v>206</v>
      </c>
      <c r="C307" s="19" t="s">
        <v>220</v>
      </c>
      <c r="D307" s="16" t="s">
        <v>221</v>
      </c>
      <c r="E307" s="16" t="s">
        <v>222</v>
      </c>
      <c r="F307" s="21" t="s">
        <v>223</v>
      </c>
      <c r="G307" s="21" t="s">
        <v>224</v>
      </c>
    </row>
    <row r="308" spans="2:7" x14ac:dyDescent="0.2">
      <c r="B308" s="17" t="s">
        <v>429</v>
      </c>
      <c r="C308" s="23" t="s">
        <v>226</v>
      </c>
      <c r="D308" s="17">
        <v>100</v>
      </c>
      <c r="E308" s="17"/>
      <c r="F308" s="26">
        <v>100.087</v>
      </c>
      <c r="G308" s="26">
        <v>131.55000000000001</v>
      </c>
    </row>
    <row r="309" spans="2:7" x14ac:dyDescent="0.2">
      <c r="B309" s="17" t="s">
        <v>429</v>
      </c>
      <c r="C309" s="23" t="s">
        <v>226</v>
      </c>
      <c r="D309" s="17">
        <v>50</v>
      </c>
      <c r="E309" s="17"/>
      <c r="F309" s="26">
        <v>178.65800000000002</v>
      </c>
      <c r="G309" s="26">
        <v>349.6</v>
      </c>
    </row>
    <row r="310" spans="2:7" x14ac:dyDescent="0.2">
      <c r="B310" s="65" t="s">
        <v>476</v>
      </c>
      <c r="C310" s="65" t="s">
        <v>225</v>
      </c>
      <c r="D310" s="65">
        <v>200</v>
      </c>
      <c r="E310" s="65">
        <v>50.98</v>
      </c>
      <c r="F310" s="65">
        <v>2.29</v>
      </c>
      <c r="G310" s="65">
        <v>1.8</v>
      </c>
    </row>
    <row r="312" spans="2:7" x14ac:dyDescent="0.2">
      <c r="B312" s="2" t="s">
        <v>227</v>
      </c>
      <c r="C312" s="9" t="s">
        <v>187</v>
      </c>
      <c r="D312" s="2"/>
      <c r="E312" s="2"/>
      <c r="F312" s="10"/>
      <c r="G312" s="10"/>
    </row>
    <row r="314" spans="2:7" x14ac:dyDescent="0.2">
      <c r="B314" s="2" t="s">
        <v>424</v>
      </c>
    </row>
    <row r="316" spans="2:7" x14ac:dyDescent="0.2">
      <c r="B316" s="16" t="s">
        <v>228</v>
      </c>
      <c r="C316" s="19" t="s">
        <v>213</v>
      </c>
      <c r="D316" s="2"/>
    </row>
    <row r="317" spans="2:7" x14ac:dyDescent="0.2">
      <c r="B317" s="17" t="s">
        <v>421</v>
      </c>
      <c r="C317" s="23" t="s">
        <v>230</v>
      </c>
    </row>
    <row r="318" spans="2:7" x14ac:dyDescent="0.2">
      <c r="B318" s="17" t="s">
        <v>421</v>
      </c>
      <c r="C318" s="23" t="s">
        <v>430</v>
      </c>
    </row>
    <row r="319" spans="2:7" x14ac:dyDescent="0.2">
      <c r="B319" s="17" t="s">
        <v>423</v>
      </c>
      <c r="C319" s="23" t="s">
        <v>431</v>
      </c>
    </row>
    <row r="320" spans="2:7" x14ac:dyDescent="0.2">
      <c r="B320" s="17"/>
      <c r="C320" s="23"/>
    </row>
    <row r="321" spans="2:80" x14ac:dyDescent="0.2">
      <c r="B321" s="17"/>
      <c r="C321" s="23"/>
    </row>
    <row r="322" spans="2:80" x14ac:dyDescent="0.2">
      <c r="B322" s="17" t="s">
        <v>231</v>
      </c>
      <c r="C322" s="23" t="s">
        <v>216</v>
      </c>
    </row>
    <row r="323" spans="2:80" x14ac:dyDescent="0.2">
      <c r="B323" s="17" t="s">
        <v>421</v>
      </c>
      <c r="C323" s="23" t="s">
        <v>432</v>
      </c>
    </row>
    <row r="324" spans="2:80" x14ac:dyDescent="0.2">
      <c r="B324" s="17" t="s">
        <v>421</v>
      </c>
      <c r="C324" s="23" t="s">
        <v>433</v>
      </c>
    </row>
    <row r="325" spans="2:80" x14ac:dyDescent="0.2">
      <c r="B325" s="17" t="s">
        <v>423</v>
      </c>
      <c r="C325" s="23" t="s">
        <v>434</v>
      </c>
    </row>
    <row r="328" spans="2:80" x14ac:dyDescent="0.2">
      <c r="B328" s="16" t="s">
        <v>232</v>
      </c>
      <c r="C328" s="19" t="s">
        <v>233</v>
      </c>
      <c r="D328" s="2"/>
    </row>
    <row r="329" spans="2:80" x14ac:dyDescent="0.2">
      <c r="B329" s="17" t="s">
        <v>187</v>
      </c>
      <c r="C329" s="23" t="s">
        <v>187</v>
      </c>
    </row>
    <row r="331" spans="2:80" x14ac:dyDescent="0.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row>
    <row r="332" spans="2:80" x14ac:dyDescent="0.2">
      <c r="B332" s="2" t="s">
        <v>234</v>
      </c>
    </row>
    <row r="335" spans="2:80" x14ac:dyDescent="0.2">
      <c r="B335" s="2" t="s">
        <v>426</v>
      </c>
    </row>
    <row r="336" spans="2:80" x14ac:dyDescent="0.2">
      <c r="B336" s="16" t="s">
        <v>206</v>
      </c>
      <c r="C336" s="19" t="s">
        <v>238</v>
      </c>
      <c r="D336" s="16" t="s">
        <v>239</v>
      </c>
      <c r="E336" s="16" t="s">
        <v>240</v>
      </c>
      <c r="F336" s="21" t="s">
        <v>241</v>
      </c>
      <c r="G336" s="10"/>
    </row>
    <row r="337" spans="2:7" x14ac:dyDescent="0.2">
      <c r="B337" s="17" t="s">
        <v>187</v>
      </c>
      <c r="C337" s="23" t="s">
        <v>187</v>
      </c>
      <c r="D337" s="17" t="s">
        <v>187</v>
      </c>
      <c r="E337" s="17" t="s">
        <v>187</v>
      </c>
      <c r="F337" s="26" t="s">
        <v>187</v>
      </c>
    </row>
    <row r="338" spans="2:7" x14ac:dyDescent="0.2">
      <c r="B338" s="1" t="s">
        <v>242</v>
      </c>
    </row>
    <row r="343" spans="2:7" x14ac:dyDescent="0.2">
      <c r="B343" s="2"/>
      <c r="C343" s="9"/>
      <c r="D343" s="2"/>
      <c r="E343" s="2"/>
      <c r="F343" s="10"/>
      <c r="G343" s="10"/>
    </row>
    <row r="349" spans="2:7" x14ac:dyDescent="0.2">
      <c r="B349" s="2"/>
    </row>
    <row r="350" spans="2:7" x14ac:dyDescent="0.2">
      <c r="B350" s="2"/>
    </row>
    <row r="351" spans="2:7" x14ac:dyDescent="0.2">
      <c r="B351" s="2"/>
    </row>
    <row r="352" spans="2:7" x14ac:dyDescent="0.2">
      <c r="B352" s="2"/>
      <c r="C352" s="9"/>
      <c r="D352" s="2"/>
    </row>
    <row r="356" spans="2:3" x14ac:dyDescent="0.2">
      <c r="B356" s="2"/>
      <c r="C356" s="9"/>
    </row>
    <row r="361" spans="2:3" x14ac:dyDescent="0.2">
      <c r="B361" s="2"/>
      <c r="C361" s="9"/>
    </row>
    <row r="364" spans="2:3" x14ac:dyDescent="0.2">
      <c r="C364" s="9"/>
    </row>
    <row r="366" spans="2:3" x14ac:dyDescent="0.2">
      <c r="B366" s="2"/>
      <c r="C366" s="9"/>
    </row>
    <row r="369" spans="2:8" x14ac:dyDescent="0.2">
      <c r="C369" s="9"/>
    </row>
    <row r="372" spans="2:8" x14ac:dyDescent="0.2">
      <c r="B372" s="2"/>
      <c r="C372" s="9"/>
    </row>
    <row r="375" spans="2:8" x14ac:dyDescent="0.2">
      <c r="B375" s="2"/>
    </row>
    <row r="377" spans="2:8" x14ac:dyDescent="0.2">
      <c r="B377" s="2"/>
      <c r="C377" s="9"/>
      <c r="D377" s="2"/>
      <c r="E377" s="2"/>
      <c r="F377" s="10"/>
    </row>
    <row r="381" spans="2:8" x14ac:dyDescent="0.2">
      <c r="B381" s="2"/>
      <c r="C381" s="9"/>
      <c r="D381" s="2"/>
      <c r="E381" s="2"/>
      <c r="F381" s="10"/>
      <c r="G381" s="10"/>
      <c r="H381" s="10"/>
    </row>
    <row r="383" spans="2:8" x14ac:dyDescent="0.2">
      <c r="B383" s="2"/>
    </row>
    <row r="385" spans="2:4" x14ac:dyDescent="0.2">
      <c r="B385" s="2"/>
      <c r="C385" s="9"/>
      <c r="D385" s="2"/>
    </row>
    <row r="395" spans="2:4" x14ac:dyDescent="0.2">
      <c r="B395" s="2"/>
      <c r="C395" s="9"/>
      <c r="D395" s="2"/>
    </row>
    <row r="399" spans="2:4" x14ac:dyDescent="0.2">
      <c r="B399" s="2"/>
    </row>
    <row r="402" spans="2:8" x14ac:dyDescent="0.2">
      <c r="B402" s="2"/>
    </row>
    <row r="404" spans="2:8" x14ac:dyDescent="0.2">
      <c r="B404" s="2"/>
      <c r="C404" s="9"/>
      <c r="D404" s="2"/>
      <c r="E404" s="2"/>
      <c r="F404" s="10"/>
      <c r="G404" s="10"/>
    </row>
    <row r="408" spans="2:8" x14ac:dyDescent="0.2">
      <c r="B408" s="2"/>
      <c r="C408" s="9"/>
      <c r="D408" s="2"/>
      <c r="E408" s="2"/>
      <c r="F408" s="10"/>
      <c r="G408" s="10"/>
      <c r="H408" s="10"/>
    </row>
    <row r="410" spans="2:8" x14ac:dyDescent="0.2">
      <c r="B410" s="2"/>
    </row>
    <row r="412" spans="2:8" x14ac:dyDescent="0.2">
      <c r="B412" s="2"/>
      <c r="C412" s="9"/>
      <c r="D412" s="2"/>
    </row>
    <row r="416" spans="2:8" x14ac:dyDescent="0.2">
      <c r="B416" s="2"/>
      <c r="C416" s="9"/>
      <c r="D416" s="2"/>
    </row>
    <row r="420" spans="2:7" x14ac:dyDescent="0.2">
      <c r="B420" s="2"/>
    </row>
    <row r="423" spans="2:7" x14ac:dyDescent="0.2">
      <c r="B423" s="2"/>
    </row>
    <row r="424" spans="2:7" x14ac:dyDescent="0.2">
      <c r="B424" s="2"/>
      <c r="C424" s="9"/>
      <c r="D424" s="2"/>
      <c r="E424" s="2"/>
      <c r="F424" s="10"/>
      <c r="G424" s="10"/>
    </row>
  </sheetData>
  <mergeCells count="4">
    <mergeCell ref="B1:E1"/>
    <mergeCell ref="C3:C8"/>
    <mergeCell ref="D3:D8"/>
    <mergeCell ref="B188:C188"/>
  </mergeCells>
  <hyperlinks>
    <hyperlink ref="A1" location="Index!A1" display="Index" xr:uid="{FB14BE22-90D6-4698-8405-D111C82A6884}"/>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06DF4-B8E7-4000-8EA4-DD45177734ED}">
  <sheetPr codeName="Sheet14"/>
  <dimension ref="A1:CB344"/>
  <sheetViews>
    <sheetView zoomScaleNormal="100" workbookViewId="0">
      <selection activeCell="C209" sqref="C209:F219"/>
    </sheetView>
  </sheetViews>
  <sheetFormatPr defaultRowHeight="12.75" x14ac:dyDescent="0.2"/>
  <cols>
    <col min="1" max="1" width="5.140625" style="1" bestFit="1" customWidth="1"/>
    <col min="2" max="2" width="129.7109375" style="1" bestFit="1" customWidth="1"/>
    <col min="3" max="3" width="36.140625" style="5" customWidth="1"/>
    <col min="4" max="4" width="34.85546875" style="1" bestFit="1" customWidth="1"/>
    <col min="5" max="5" width="32.140625" style="1" bestFit="1" customWidth="1"/>
    <col min="6" max="6" width="32.140625" style="4" bestFit="1" customWidth="1"/>
    <col min="7" max="7" width="17.7109375" style="4" bestFit="1" customWidth="1"/>
    <col min="8" max="8" width="8.85546875" style="4" bestFit="1" customWidth="1"/>
    <col min="9" max="256" width="8.7109375" style="1"/>
    <col min="257" max="257" width="5.140625" style="1" bestFit="1" customWidth="1"/>
    <col min="258" max="258" width="119.140625" style="1" bestFit="1" customWidth="1"/>
    <col min="259" max="259" width="18.5703125" style="1" bestFit="1" customWidth="1"/>
    <col min="260" max="260" width="34.85546875" style="1" bestFit="1" customWidth="1"/>
    <col min="261" max="261" width="32.140625" style="1" bestFit="1" customWidth="1"/>
    <col min="262" max="262" width="27" style="1" bestFit="1" customWidth="1"/>
    <col min="263" max="263" width="17.7109375" style="1" bestFit="1" customWidth="1"/>
    <col min="264" max="264" width="8.85546875" style="1" bestFit="1" customWidth="1"/>
    <col min="265" max="512" width="8.7109375" style="1"/>
    <col min="513" max="513" width="5.140625" style="1" bestFit="1" customWidth="1"/>
    <col min="514" max="514" width="119.140625" style="1" bestFit="1" customWidth="1"/>
    <col min="515" max="515" width="18.5703125" style="1" bestFit="1" customWidth="1"/>
    <col min="516" max="516" width="34.85546875" style="1" bestFit="1" customWidth="1"/>
    <col min="517" max="517" width="32.140625" style="1" bestFit="1" customWidth="1"/>
    <col min="518" max="518" width="27" style="1" bestFit="1" customWidth="1"/>
    <col min="519" max="519" width="17.7109375" style="1" bestFit="1" customWidth="1"/>
    <col min="520" max="520" width="8.85546875" style="1" bestFit="1" customWidth="1"/>
    <col min="521" max="768" width="8.7109375" style="1"/>
    <col min="769" max="769" width="5.140625" style="1" bestFit="1" customWidth="1"/>
    <col min="770" max="770" width="119.140625" style="1" bestFit="1" customWidth="1"/>
    <col min="771" max="771" width="18.5703125" style="1" bestFit="1" customWidth="1"/>
    <col min="772" max="772" width="34.85546875" style="1" bestFit="1" customWidth="1"/>
    <col min="773" max="773" width="32.140625" style="1" bestFit="1" customWidth="1"/>
    <col min="774" max="774" width="27" style="1" bestFit="1" customWidth="1"/>
    <col min="775" max="775" width="17.7109375" style="1" bestFit="1" customWidth="1"/>
    <col min="776" max="776" width="8.85546875" style="1" bestFit="1" customWidth="1"/>
    <col min="777" max="1024" width="8.7109375" style="1"/>
    <col min="1025" max="1025" width="5.140625" style="1" bestFit="1" customWidth="1"/>
    <col min="1026" max="1026" width="119.140625" style="1" bestFit="1" customWidth="1"/>
    <col min="1027" max="1027" width="18.5703125" style="1" bestFit="1" customWidth="1"/>
    <col min="1028" max="1028" width="34.85546875" style="1" bestFit="1" customWidth="1"/>
    <col min="1029" max="1029" width="32.140625" style="1" bestFit="1" customWidth="1"/>
    <col min="1030" max="1030" width="27" style="1" bestFit="1" customWidth="1"/>
    <col min="1031" max="1031" width="17.7109375" style="1" bestFit="1" customWidth="1"/>
    <col min="1032" max="1032" width="8.85546875" style="1" bestFit="1" customWidth="1"/>
    <col min="1033" max="1280" width="8.7109375" style="1"/>
    <col min="1281" max="1281" width="5.140625" style="1" bestFit="1" customWidth="1"/>
    <col min="1282" max="1282" width="119.140625" style="1" bestFit="1" customWidth="1"/>
    <col min="1283" max="1283" width="18.5703125" style="1" bestFit="1" customWidth="1"/>
    <col min="1284" max="1284" width="34.85546875" style="1" bestFit="1" customWidth="1"/>
    <col min="1285" max="1285" width="32.140625" style="1" bestFit="1" customWidth="1"/>
    <col min="1286" max="1286" width="27" style="1" bestFit="1" customWidth="1"/>
    <col min="1287" max="1287" width="17.7109375" style="1" bestFit="1" customWidth="1"/>
    <col min="1288" max="1288" width="8.85546875" style="1" bestFit="1" customWidth="1"/>
    <col min="1289" max="1536" width="8.7109375" style="1"/>
    <col min="1537" max="1537" width="5.140625" style="1" bestFit="1" customWidth="1"/>
    <col min="1538" max="1538" width="119.140625" style="1" bestFit="1" customWidth="1"/>
    <col min="1539" max="1539" width="18.5703125" style="1" bestFit="1" customWidth="1"/>
    <col min="1540" max="1540" width="34.85546875" style="1" bestFit="1" customWidth="1"/>
    <col min="1541" max="1541" width="32.140625" style="1" bestFit="1" customWidth="1"/>
    <col min="1542" max="1542" width="27" style="1" bestFit="1" customWidth="1"/>
    <col min="1543" max="1543" width="17.7109375" style="1" bestFit="1" customWidth="1"/>
    <col min="1544" max="1544" width="8.85546875" style="1" bestFit="1" customWidth="1"/>
    <col min="1545" max="1792" width="8.7109375" style="1"/>
    <col min="1793" max="1793" width="5.140625" style="1" bestFit="1" customWidth="1"/>
    <col min="1794" max="1794" width="119.140625" style="1" bestFit="1" customWidth="1"/>
    <col min="1795" max="1795" width="18.5703125" style="1" bestFit="1" customWidth="1"/>
    <col min="1796" max="1796" width="34.85546875" style="1" bestFit="1" customWidth="1"/>
    <col min="1797" max="1797" width="32.140625" style="1" bestFit="1" customWidth="1"/>
    <col min="1798" max="1798" width="27" style="1" bestFit="1" customWidth="1"/>
    <col min="1799" max="1799" width="17.7109375" style="1" bestFit="1" customWidth="1"/>
    <col min="1800" max="1800" width="8.85546875" style="1" bestFit="1" customWidth="1"/>
    <col min="1801" max="2048" width="8.7109375" style="1"/>
    <col min="2049" max="2049" width="5.140625" style="1" bestFit="1" customWidth="1"/>
    <col min="2050" max="2050" width="119.140625" style="1" bestFit="1" customWidth="1"/>
    <col min="2051" max="2051" width="18.5703125" style="1" bestFit="1" customWidth="1"/>
    <col min="2052" max="2052" width="34.85546875" style="1" bestFit="1" customWidth="1"/>
    <col min="2053" max="2053" width="32.140625" style="1" bestFit="1" customWidth="1"/>
    <col min="2054" max="2054" width="27" style="1" bestFit="1" customWidth="1"/>
    <col min="2055" max="2055" width="17.7109375" style="1" bestFit="1" customWidth="1"/>
    <col min="2056" max="2056" width="8.85546875" style="1" bestFit="1" customWidth="1"/>
    <col min="2057" max="2304" width="8.7109375" style="1"/>
    <col min="2305" max="2305" width="5.140625" style="1" bestFit="1" customWidth="1"/>
    <col min="2306" max="2306" width="119.140625" style="1" bestFit="1" customWidth="1"/>
    <col min="2307" max="2307" width="18.5703125" style="1" bestFit="1" customWidth="1"/>
    <col min="2308" max="2308" width="34.85546875" style="1" bestFit="1" customWidth="1"/>
    <col min="2309" max="2309" width="32.140625" style="1" bestFit="1" customWidth="1"/>
    <col min="2310" max="2310" width="27" style="1" bestFit="1" customWidth="1"/>
    <col min="2311" max="2311" width="17.7109375" style="1" bestFit="1" customWidth="1"/>
    <col min="2312" max="2312" width="8.85546875" style="1" bestFit="1" customWidth="1"/>
    <col min="2313" max="2560" width="8.7109375" style="1"/>
    <col min="2561" max="2561" width="5.140625" style="1" bestFit="1" customWidth="1"/>
    <col min="2562" max="2562" width="119.140625" style="1" bestFit="1" customWidth="1"/>
    <col min="2563" max="2563" width="18.5703125" style="1" bestFit="1" customWidth="1"/>
    <col min="2564" max="2564" width="34.85546875" style="1" bestFit="1" customWidth="1"/>
    <col min="2565" max="2565" width="32.140625" style="1" bestFit="1" customWidth="1"/>
    <col min="2566" max="2566" width="27" style="1" bestFit="1" customWidth="1"/>
    <col min="2567" max="2567" width="17.7109375" style="1" bestFit="1" customWidth="1"/>
    <col min="2568" max="2568" width="8.85546875" style="1" bestFit="1" customWidth="1"/>
    <col min="2569" max="2816" width="8.7109375" style="1"/>
    <col min="2817" max="2817" width="5.140625" style="1" bestFit="1" customWidth="1"/>
    <col min="2818" max="2818" width="119.140625" style="1" bestFit="1" customWidth="1"/>
    <col min="2819" max="2819" width="18.5703125" style="1" bestFit="1" customWidth="1"/>
    <col min="2820" max="2820" width="34.85546875" style="1" bestFit="1" customWidth="1"/>
    <col min="2821" max="2821" width="32.140625" style="1" bestFit="1" customWidth="1"/>
    <col min="2822" max="2822" width="27" style="1" bestFit="1" customWidth="1"/>
    <col min="2823" max="2823" width="17.7109375" style="1" bestFit="1" customWidth="1"/>
    <col min="2824" max="2824" width="8.85546875" style="1" bestFit="1" customWidth="1"/>
    <col min="2825" max="3072" width="8.7109375" style="1"/>
    <col min="3073" max="3073" width="5.140625" style="1" bestFit="1" customWidth="1"/>
    <col min="3074" max="3074" width="119.140625" style="1" bestFit="1" customWidth="1"/>
    <col min="3075" max="3075" width="18.5703125" style="1" bestFit="1" customWidth="1"/>
    <col min="3076" max="3076" width="34.85546875" style="1" bestFit="1" customWidth="1"/>
    <col min="3077" max="3077" width="32.140625" style="1" bestFit="1" customWidth="1"/>
    <col min="3078" max="3078" width="27" style="1" bestFit="1" customWidth="1"/>
    <col min="3079" max="3079" width="17.7109375" style="1" bestFit="1" customWidth="1"/>
    <col min="3080" max="3080" width="8.85546875" style="1" bestFit="1" customWidth="1"/>
    <col min="3081" max="3328" width="8.7109375" style="1"/>
    <col min="3329" max="3329" width="5.140625" style="1" bestFit="1" customWidth="1"/>
    <col min="3330" max="3330" width="119.140625" style="1" bestFit="1" customWidth="1"/>
    <col min="3331" max="3331" width="18.5703125" style="1" bestFit="1" customWidth="1"/>
    <col min="3332" max="3332" width="34.85546875" style="1" bestFit="1" customWidth="1"/>
    <col min="3333" max="3333" width="32.140625" style="1" bestFit="1" customWidth="1"/>
    <col min="3334" max="3334" width="27" style="1" bestFit="1" customWidth="1"/>
    <col min="3335" max="3335" width="17.7109375" style="1" bestFit="1" customWidth="1"/>
    <col min="3336" max="3336" width="8.85546875" style="1" bestFit="1" customWidth="1"/>
    <col min="3337" max="3584" width="8.7109375" style="1"/>
    <col min="3585" max="3585" width="5.140625" style="1" bestFit="1" customWidth="1"/>
    <col min="3586" max="3586" width="119.140625" style="1" bestFit="1" customWidth="1"/>
    <col min="3587" max="3587" width="18.5703125" style="1" bestFit="1" customWidth="1"/>
    <col min="3588" max="3588" width="34.85546875" style="1" bestFit="1" customWidth="1"/>
    <col min="3589" max="3589" width="32.140625" style="1" bestFit="1" customWidth="1"/>
    <col min="3590" max="3590" width="27" style="1" bestFit="1" customWidth="1"/>
    <col min="3591" max="3591" width="17.7109375" style="1" bestFit="1" customWidth="1"/>
    <col min="3592" max="3592" width="8.85546875" style="1" bestFit="1" customWidth="1"/>
    <col min="3593" max="3840" width="8.7109375" style="1"/>
    <col min="3841" max="3841" width="5.140625" style="1" bestFit="1" customWidth="1"/>
    <col min="3842" max="3842" width="119.140625" style="1" bestFit="1" customWidth="1"/>
    <col min="3843" max="3843" width="18.5703125" style="1" bestFit="1" customWidth="1"/>
    <col min="3844" max="3844" width="34.85546875" style="1" bestFit="1" customWidth="1"/>
    <col min="3845" max="3845" width="32.140625" style="1" bestFit="1" customWidth="1"/>
    <col min="3846" max="3846" width="27" style="1" bestFit="1" customWidth="1"/>
    <col min="3847" max="3847" width="17.7109375" style="1" bestFit="1" customWidth="1"/>
    <col min="3848" max="3848" width="8.85546875" style="1" bestFit="1" customWidth="1"/>
    <col min="3849" max="4096" width="8.7109375" style="1"/>
    <col min="4097" max="4097" width="5.140625" style="1" bestFit="1" customWidth="1"/>
    <col min="4098" max="4098" width="119.140625" style="1" bestFit="1" customWidth="1"/>
    <col min="4099" max="4099" width="18.5703125" style="1" bestFit="1" customWidth="1"/>
    <col min="4100" max="4100" width="34.85546875" style="1" bestFit="1" customWidth="1"/>
    <col min="4101" max="4101" width="32.140625" style="1" bestFit="1" customWidth="1"/>
    <col min="4102" max="4102" width="27" style="1" bestFit="1" customWidth="1"/>
    <col min="4103" max="4103" width="17.7109375" style="1" bestFit="1" customWidth="1"/>
    <col min="4104" max="4104" width="8.85546875" style="1" bestFit="1" customWidth="1"/>
    <col min="4105" max="4352" width="8.7109375" style="1"/>
    <col min="4353" max="4353" width="5.140625" style="1" bestFit="1" customWidth="1"/>
    <col min="4354" max="4354" width="119.140625" style="1" bestFit="1" customWidth="1"/>
    <col min="4355" max="4355" width="18.5703125" style="1" bestFit="1" customWidth="1"/>
    <col min="4356" max="4356" width="34.85546875" style="1" bestFit="1" customWidth="1"/>
    <col min="4357" max="4357" width="32.140625" style="1" bestFit="1" customWidth="1"/>
    <col min="4358" max="4358" width="27" style="1" bestFit="1" customWidth="1"/>
    <col min="4359" max="4359" width="17.7109375" style="1" bestFit="1" customWidth="1"/>
    <col min="4360" max="4360" width="8.85546875" style="1" bestFit="1" customWidth="1"/>
    <col min="4361" max="4608" width="8.7109375" style="1"/>
    <col min="4609" max="4609" width="5.140625" style="1" bestFit="1" customWidth="1"/>
    <col min="4610" max="4610" width="119.140625" style="1" bestFit="1" customWidth="1"/>
    <col min="4611" max="4611" width="18.5703125" style="1" bestFit="1" customWidth="1"/>
    <col min="4612" max="4612" width="34.85546875" style="1" bestFit="1" customWidth="1"/>
    <col min="4613" max="4613" width="32.140625" style="1" bestFit="1" customWidth="1"/>
    <col min="4614" max="4614" width="27" style="1" bestFit="1" customWidth="1"/>
    <col min="4615" max="4615" width="17.7109375" style="1" bestFit="1" customWidth="1"/>
    <col min="4616" max="4616" width="8.85546875" style="1" bestFit="1" customWidth="1"/>
    <col min="4617" max="4864" width="8.7109375" style="1"/>
    <col min="4865" max="4865" width="5.140625" style="1" bestFit="1" customWidth="1"/>
    <col min="4866" max="4866" width="119.140625" style="1" bestFit="1" customWidth="1"/>
    <col min="4867" max="4867" width="18.5703125" style="1" bestFit="1" customWidth="1"/>
    <col min="4868" max="4868" width="34.85546875" style="1" bestFit="1" customWidth="1"/>
    <col min="4869" max="4869" width="32.140625" style="1" bestFit="1" customWidth="1"/>
    <col min="4870" max="4870" width="27" style="1" bestFit="1" customWidth="1"/>
    <col min="4871" max="4871" width="17.7109375" style="1" bestFit="1" customWidth="1"/>
    <col min="4872" max="4872" width="8.85546875" style="1" bestFit="1" customWidth="1"/>
    <col min="4873" max="5120" width="8.7109375" style="1"/>
    <col min="5121" max="5121" width="5.140625" style="1" bestFit="1" customWidth="1"/>
    <col min="5122" max="5122" width="119.140625" style="1" bestFit="1" customWidth="1"/>
    <col min="5123" max="5123" width="18.5703125" style="1" bestFit="1" customWidth="1"/>
    <col min="5124" max="5124" width="34.85546875" style="1" bestFit="1" customWidth="1"/>
    <col min="5125" max="5125" width="32.140625" style="1" bestFit="1" customWidth="1"/>
    <col min="5126" max="5126" width="27" style="1" bestFit="1" customWidth="1"/>
    <col min="5127" max="5127" width="17.7109375" style="1" bestFit="1" customWidth="1"/>
    <col min="5128" max="5128" width="8.85546875" style="1" bestFit="1" customWidth="1"/>
    <col min="5129" max="5376" width="8.7109375" style="1"/>
    <col min="5377" max="5377" width="5.140625" style="1" bestFit="1" customWidth="1"/>
    <col min="5378" max="5378" width="119.140625" style="1" bestFit="1" customWidth="1"/>
    <col min="5379" max="5379" width="18.5703125" style="1" bestFit="1" customWidth="1"/>
    <col min="5380" max="5380" width="34.85546875" style="1" bestFit="1" customWidth="1"/>
    <col min="5381" max="5381" width="32.140625" style="1" bestFit="1" customWidth="1"/>
    <col min="5382" max="5382" width="27" style="1" bestFit="1" customWidth="1"/>
    <col min="5383" max="5383" width="17.7109375" style="1" bestFit="1" customWidth="1"/>
    <col min="5384" max="5384" width="8.85546875" style="1" bestFit="1" customWidth="1"/>
    <col min="5385" max="5632" width="8.7109375" style="1"/>
    <col min="5633" max="5633" width="5.140625" style="1" bestFit="1" customWidth="1"/>
    <col min="5634" max="5634" width="119.140625" style="1" bestFit="1" customWidth="1"/>
    <col min="5635" max="5635" width="18.5703125" style="1" bestFit="1" customWidth="1"/>
    <col min="5636" max="5636" width="34.85546875" style="1" bestFit="1" customWidth="1"/>
    <col min="5637" max="5637" width="32.140625" style="1" bestFit="1" customWidth="1"/>
    <col min="5638" max="5638" width="27" style="1" bestFit="1" customWidth="1"/>
    <col min="5639" max="5639" width="17.7109375" style="1" bestFit="1" customWidth="1"/>
    <col min="5640" max="5640" width="8.85546875" style="1" bestFit="1" customWidth="1"/>
    <col min="5641" max="5888" width="8.7109375" style="1"/>
    <col min="5889" max="5889" width="5.140625" style="1" bestFit="1" customWidth="1"/>
    <col min="5890" max="5890" width="119.140625" style="1" bestFit="1" customWidth="1"/>
    <col min="5891" max="5891" width="18.5703125" style="1" bestFit="1" customWidth="1"/>
    <col min="5892" max="5892" width="34.85546875" style="1" bestFit="1" customWidth="1"/>
    <col min="5893" max="5893" width="32.140625" style="1" bestFit="1" customWidth="1"/>
    <col min="5894" max="5894" width="27" style="1" bestFit="1" customWidth="1"/>
    <col min="5895" max="5895" width="17.7109375" style="1" bestFit="1" customWidth="1"/>
    <col min="5896" max="5896" width="8.85546875" style="1" bestFit="1" customWidth="1"/>
    <col min="5897" max="6144" width="8.7109375" style="1"/>
    <col min="6145" max="6145" width="5.140625" style="1" bestFit="1" customWidth="1"/>
    <col min="6146" max="6146" width="119.140625" style="1" bestFit="1" customWidth="1"/>
    <col min="6147" max="6147" width="18.5703125" style="1" bestFit="1" customWidth="1"/>
    <col min="6148" max="6148" width="34.85546875" style="1" bestFit="1" customWidth="1"/>
    <col min="6149" max="6149" width="32.140625" style="1" bestFit="1" customWidth="1"/>
    <col min="6150" max="6150" width="27" style="1" bestFit="1" customWidth="1"/>
    <col min="6151" max="6151" width="17.7109375" style="1" bestFit="1" customWidth="1"/>
    <col min="6152" max="6152" width="8.85546875" style="1" bestFit="1" customWidth="1"/>
    <col min="6153" max="6400" width="8.7109375" style="1"/>
    <col min="6401" max="6401" width="5.140625" style="1" bestFit="1" customWidth="1"/>
    <col min="6402" max="6402" width="119.140625" style="1" bestFit="1" customWidth="1"/>
    <col min="6403" max="6403" width="18.5703125" style="1" bestFit="1" customWidth="1"/>
    <col min="6404" max="6404" width="34.85546875" style="1" bestFit="1" customWidth="1"/>
    <col min="6405" max="6405" width="32.140625" style="1" bestFit="1" customWidth="1"/>
    <col min="6406" max="6406" width="27" style="1" bestFit="1" customWidth="1"/>
    <col min="6407" max="6407" width="17.7109375" style="1" bestFit="1" customWidth="1"/>
    <col min="6408" max="6408" width="8.85546875" style="1" bestFit="1" customWidth="1"/>
    <col min="6409" max="6656" width="8.7109375" style="1"/>
    <col min="6657" max="6657" width="5.140625" style="1" bestFit="1" customWidth="1"/>
    <col min="6658" max="6658" width="119.140625" style="1" bestFit="1" customWidth="1"/>
    <col min="6659" max="6659" width="18.5703125" style="1" bestFit="1" customWidth="1"/>
    <col min="6660" max="6660" width="34.85546875" style="1" bestFit="1" customWidth="1"/>
    <col min="6661" max="6661" width="32.140625" style="1" bestFit="1" customWidth="1"/>
    <col min="6662" max="6662" width="27" style="1" bestFit="1" customWidth="1"/>
    <col min="6663" max="6663" width="17.7109375" style="1" bestFit="1" customWidth="1"/>
    <col min="6664" max="6664" width="8.85546875" style="1" bestFit="1" customWidth="1"/>
    <col min="6665" max="6912" width="8.7109375" style="1"/>
    <col min="6913" max="6913" width="5.140625" style="1" bestFit="1" customWidth="1"/>
    <col min="6914" max="6914" width="119.140625" style="1" bestFit="1" customWidth="1"/>
    <col min="6915" max="6915" width="18.5703125" style="1" bestFit="1" customWidth="1"/>
    <col min="6916" max="6916" width="34.85546875" style="1" bestFit="1" customWidth="1"/>
    <col min="6917" max="6917" width="32.140625" style="1" bestFit="1" customWidth="1"/>
    <col min="6918" max="6918" width="27" style="1" bestFit="1" customWidth="1"/>
    <col min="6919" max="6919" width="17.7109375" style="1" bestFit="1" customWidth="1"/>
    <col min="6920" max="6920" width="8.85546875" style="1" bestFit="1" customWidth="1"/>
    <col min="6921" max="7168" width="8.7109375" style="1"/>
    <col min="7169" max="7169" width="5.140625" style="1" bestFit="1" customWidth="1"/>
    <col min="7170" max="7170" width="119.140625" style="1" bestFit="1" customWidth="1"/>
    <col min="7171" max="7171" width="18.5703125" style="1" bestFit="1" customWidth="1"/>
    <col min="7172" max="7172" width="34.85546875" style="1" bestFit="1" customWidth="1"/>
    <col min="7173" max="7173" width="32.140625" style="1" bestFit="1" customWidth="1"/>
    <col min="7174" max="7174" width="27" style="1" bestFit="1" customWidth="1"/>
    <col min="7175" max="7175" width="17.7109375" style="1" bestFit="1" customWidth="1"/>
    <col min="7176" max="7176" width="8.85546875" style="1" bestFit="1" customWidth="1"/>
    <col min="7177" max="7424" width="8.7109375" style="1"/>
    <col min="7425" max="7425" width="5.140625" style="1" bestFit="1" customWidth="1"/>
    <col min="7426" max="7426" width="119.140625" style="1" bestFit="1" customWidth="1"/>
    <col min="7427" max="7427" width="18.5703125" style="1" bestFit="1" customWidth="1"/>
    <col min="7428" max="7428" width="34.85546875" style="1" bestFit="1" customWidth="1"/>
    <col min="7429" max="7429" width="32.140625" style="1" bestFit="1" customWidth="1"/>
    <col min="7430" max="7430" width="27" style="1" bestFit="1" customWidth="1"/>
    <col min="7431" max="7431" width="17.7109375" style="1" bestFit="1" customWidth="1"/>
    <col min="7432" max="7432" width="8.85546875" style="1" bestFit="1" customWidth="1"/>
    <col min="7433" max="7680" width="8.7109375" style="1"/>
    <col min="7681" max="7681" width="5.140625" style="1" bestFit="1" customWidth="1"/>
    <col min="7682" max="7682" width="119.140625" style="1" bestFit="1" customWidth="1"/>
    <col min="7683" max="7683" width="18.5703125" style="1" bestFit="1" customWidth="1"/>
    <col min="7684" max="7684" width="34.85546875" style="1" bestFit="1" customWidth="1"/>
    <col min="7685" max="7685" width="32.140625" style="1" bestFit="1" customWidth="1"/>
    <col min="7686" max="7686" width="27" style="1" bestFit="1" customWidth="1"/>
    <col min="7687" max="7687" width="17.7109375" style="1" bestFit="1" customWidth="1"/>
    <col min="7688" max="7688" width="8.85546875" style="1" bestFit="1" customWidth="1"/>
    <col min="7689" max="7936" width="8.7109375" style="1"/>
    <col min="7937" max="7937" width="5.140625" style="1" bestFit="1" customWidth="1"/>
    <col min="7938" max="7938" width="119.140625" style="1" bestFit="1" customWidth="1"/>
    <col min="7939" max="7939" width="18.5703125" style="1" bestFit="1" customWidth="1"/>
    <col min="7940" max="7940" width="34.85546875" style="1" bestFit="1" customWidth="1"/>
    <col min="7941" max="7941" width="32.140625" style="1" bestFit="1" customWidth="1"/>
    <col min="7942" max="7942" width="27" style="1" bestFit="1" customWidth="1"/>
    <col min="7943" max="7943" width="17.7109375" style="1" bestFit="1" customWidth="1"/>
    <col min="7944" max="7944" width="8.85546875" style="1" bestFit="1" customWidth="1"/>
    <col min="7945" max="8192" width="8.7109375" style="1"/>
    <col min="8193" max="8193" width="5.140625" style="1" bestFit="1" customWidth="1"/>
    <col min="8194" max="8194" width="119.140625" style="1" bestFit="1" customWidth="1"/>
    <col min="8195" max="8195" width="18.5703125" style="1" bestFit="1" customWidth="1"/>
    <col min="8196" max="8196" width="34.85546875" style="1" bestFit="1" customWidth="1"/>
    <col min="8197" max="8197" width="32.140625" style="1" bestFit="1" customWidth="1"/>
    <col min="8198" max="8198" width="27" style="1" bestFit="1" customWidth="1"/>
    <col min="8199" max="8199" width="17.7109375" style="1" bestFit="1" customWidth="1"/>
    <col min="8200" max="8200" width="8.85546875" style="1" bestFit="1" customWidth="1"/>
    <col min="8201" max="8448" width="8.7109375" style="1"/>
    <col min="8449" max="8449" width="5.140625" style="1" bestFit="1" customWidth="1"/>
    <col min="8450" max="8450" width="119.140625" style="1" bestFit="1" customWidth="1"/>
    <col min="8451" max="8451" width="18.5703125" style="1" bestFit="1" customWidth="1"/>
    <col min="8452" max="8452" width="34.85546875" style="1" bestFit="1" customWidth="1"/>
    <col min="8453" max="8453" width="32.140625" style="1" bestFit="1" customWidth="1"/>
    <col min="8454" max="8454" width="27" style="1" bestFit="1" customWidth="1"/>
    <col min="8455" max="8455" width="17.7109375" style="1" bestFit="1" customWidth="1"/>
    <col min="8456" max="8456" width="8.85546875" style="1" bestFit="1" customWidth="1"/>
    <col min="8457" max="8704" width="8.7109375" style="1"/>
    <col min="8705" max="8705" width="5.140625" style="1" bestFit="1" customWidth="1"/>
    <col min="8706" max="8706" width="119.140625" style="1" bestFit="1" customWidth="1"/>
    <col min="8707" max="8707" width="18.5703125" style="1" bestFit="1" customWidth="1"/>
    <col min="8708" max="8708" width="34.85546875" style="1" bestFit="1" customWidth="1"/>
    <col min="8709" max="8709" width="32.140625" style="1" bestFit="1" customWidth="1"/>
    <col min="8710" max="8710" width="27" style="1" bestFit="1" customWidth="1"/>
    <col min="8711" max="8711" width="17.7109375" style="1" bestFit="1" customWidth="1"/>
    <col min="8712" max="8712" width="8.85546875" style="1" bestFit="1" customWidth="1"/>
    <col min="8713" max="8960" width="8.7109375" style="1"/>
    <col min="8961" max="8961" width="5.140625" style="1" bestFit="1" customWidth="1"/>
    <col min="8962" max="8962" width="119.140625" style="1" bestFit="1" customWidth="1"/>
    <col min="8963" max="8963" width="18.5703125" style="1" bestFit="1" customWidth="1"/>
    <col min="8964" max="8964" width="34.85546875" style="1" bestFit="1" customWidth="1"/>
    <col min="8965" max="8965" width="32.140625" style="1" bestFit="1" customWidth="1"/>
    <col min="8966" max="8966" width="27" style="1" bestFit="1" customWidth="1"/>
    <col min="8967" max="8967" width="17.7109375" style="1" bestFit="1" customWidth="1"/>
    <col min="8968" max="8968" width="8.85546875" style="1" bestFit="1" customWidth="1"/>
    <col min="8969" max="9216" width="8.7109375" style="1"/>
    <col min="9217" max="9217" width="5.140625" style="1" bestFit="1" customWidth="1"/>
    <col min="9218" max="9218" width="119.140625" style="1" bestFit="1" customWidth="1"/>
    <col min="9219" max="9219" width="18.5703125" style="1" bestFit="1" customWidth="1"/>
    <col min="9220" max="9220" width="34.85546875" style="1" bestFit="1" customWidth="1"/>
    <col min="9221" max="9221" width="32.140625" style="1" bestFit="1" customWidth="1"/>
    <col min="9222" max="9222" width="27" style="1" bestFit="1" customWidth="1"/>
    <col min="9223" max="9223" width="17.7109375" style="1" bestFit="1" customWidth="1"/>
    <col min="9224" max="9224" width="8.85546875" style="1" bestFit="1" customWidth="1"/>
    <col min="9225" max="9472" width="8.7109375" style="1"/>
    <col min="9473" max="9473" width="5.140625" style="1" bestFit="1" customWidth="1"/>
    <col min="9474" max="9474" width="119.140625" style="1" bestFit="1" customWidth="1"/>
    <col min="9475" max="9475" width="18.5703125" style="1" bestFit="1" customWidth="1"/>
    <col min="9476" max="9476" width="34.85546875" style="1" bestFit="1" customWidth="1"/>
    <col min="9477" max="9477" width="32.140625" style="1" bestFit="1" customWidth="1"/>
    <col min="9478" max="9478" width="27" style="1" bestFit="1" customWidth="1"/>
    <col min="9479" max="9479" width="17.7109375" style="1" bestFit="1" customWidth="1"/>
    <col min="9480" max="9480" width="8.85546875" style="1" bestFit="1" customWidth="1"/>
    <col min="9481" max="9728" width="8.7109375" style="1"/>
    <col min="9729" max="9729" width="5.140625" style="1" bestFit="1" customWidth="1"/>
    <col min="9730" max="9730" width="119.140625" style="1" bestFit="1" customWidth="1"/>
    <col min="9731" max="9731" width="18.5703125" style="1" bestFit="1" customWidth="1"/>
    <col min="9732" max="9732" width="34.85546875" style="1" bestFit="1" customWidth="1"/>
    <col min="9733" max="9733" width="32.140625" style="1" bestFit="1" customWidth="1"/>
    <col min="9734" max="9734" width="27" style="1" bestFit="1" customWidth="1"/>
    <col min="9735" max="9735" width="17.7109375" style="1" bestFit="1" customWidth="1"/>
    <col min="9736" max="9736" width="8.85546875" style="1" bestFit="1" customWidth="1"/>
    <col min="9737" max="9984" width="8.7109375" style="1"/>
    <col min="9985" max="9985" width="5.140625" style="1" bestFit="1" customWidth="1"/>
    <col min="9986" max="9986" width="119.140625" style="1" bestFit="1" customWidth="1"/>
    <col min="9987" max="9987" width="18.5703125" style="1" bestFit="1" customWidth="1"/>
    <col min="9988" max="9988" width="34.85546875" style="1" bestFit="1" customWidth="1"/>
    <col min="9989" max="9989" width="32.140625" style="1" bestFit="1" customWidth="1"/>
    <col min="9990" max="9990" width="27" style="1" bestFit="1" customWidth="1"/>
    <col min="9991" max="9991" width="17.7109375" style="1" bestFit="1" customWidth="1"/>
    <col min="9992" max="9992" width="8.85546875" style="1" bestFit="1" customWidth="1"/>
    <col min="9993" max="10240" width="8.7109375" style="1"/>
    <col min="10241" max="10241" width="5.140625" style="1" bestFit="1" customWidth="1"/>
    <col min="10242" max="10242" width="119.140625" style="1" bestFit="1" customWidth="1"/>
    <col min="10243" max="10243" width="18.5703125" style="1" bestFit="1" customWidth="1"/>
    <col min="10244" max="10244" width="34.85546875" style="1" bestFit="1" customWidth="1"/>
    <col min="10245" max="10245" width="32.140625" style="1" bestFit="1" customWidth="1"/>
    <col min="10246" max="10246" width="27" style="1" bestFit="1" customWidth="1"/>
    <col min="10247" max="10247" width="17.7109375" style="1" bestFit="1" customWidth="1"/>
    <col min="10248" max="10248" width="8.85546875" style="1" bestFit="1" customWidth="1"/>
    <col min="10249" max="10496" width="8.7109375" style="1"/>
    <col min="10497" max="10497" width="5.140625" style="1" bestFit="1" customWidth="1"/>
    <col min="10498" max="10498" width="119.140625" style="1" bestFit="1" customWidth="1"/>
    <col min="10499" max="10499" width="18.5703125" style="1" bestFit="1" customWidth="1"/>
    <col min="10500" max="10500" width="34.85546875" style="1" bestFit="1" customWidth="1"/>
    <col min="10501" max="10501" width="32.140625" style="1" bestFit="1" customWidth="1"/>
    <col min="10502" max="10502" width="27" style="1" bestFit="1" customWidth="1"/>
    <col min="10503" max="10503" width="17.7109375" style="1" bestFit="1" customWidth="1"/>
    <col min="10504" max="10504" width="8.85546875" style="1" bestFit="1" customWidth="1"/>
    <col min="10505" max="10752" width="8.7109375" style="1"/>
    <col min="10753" max="10753" width="5.140625" style="1" bestFit="1" customWidth="1"/>
    <col min="10754" max="10754" width="119.140625" style="1" bestFit="1" customWidth="1"/>
    <col min="10755" max="10755" width="18.5703125" style="1" bestFit="1" customWidth="1"/>
    <col min="10756" max="10756" width="34.85546875" style="1" bestFit="1" customWidth="1"/>
    <col min="10757" max="10757" width="32.140625" style="1" bestFit="1" customWidth="1"/>
    <col min="10758" max="10758" width="27" style="1" bestFit="1" customWidth="1"/>
    <col min="10759" max="10759" width="17.7109375" style="1" bestFit="1" customWidth="1"/>
    <col min="10760" max="10760" width="8.85546875" style="1" bestFit="1" customWidth="1"/>
    <col min="10761" max="11008" width="8.7109375" style="1"/>
    <col min="11009" max="11009" width="5.140625" style="1" bestFit="1" customWidth="1"/>
    <col min="11010" max="11010" width="119.140625" style="1" bestFit="1" customWidth="1"/>
    <col min="11011" max="11011" width="18.5703125" style="1" bestFit="1" customWidth="1"/>
    <col min="11012" max="11012" width="34.85546875" style="1" bestFit="1" customWidth="1"/>
    <col min="11013" max="11013" width="32.140625" style="1" bestFit="1" customWidth="1"/>
    <col min="11014" max="11014" width="27" style="1" bestFit="1" customWidth="1"/>
    <col min="11015" max="11015" width="17.7109375" style="1" bestFit="1" customWidth="1"/>
    <col min="11016" max="11016" width="8.85546875" style="1" bestFit="1" customWidth="1"/>
    <col min="11017" max="11264" width="8.7109375" style="1"/>
    <col min="11265" max="11265" width="5.140625" style="1" bestFit="1" customWidth="1"/>
    <col min="11266" max="11266" width="119.140625" style="1" bestFit="1" customWidth="1"/>
    <col min="11267" max="11267" width="18.5703125" style="1" bestFit="1" customWidth="1"/>
    <col min="11268" max="11268" width="34.85546875" style="1" bestFit="1" customWidth="1"/>
    <col min="11269" max="11269" width="32.140625" style="1" bestFit="1" customWidth="1"/>
    <col min="11270" max="11270" width="27" style="1" bestFit="1" customWidth="1"/>
    <col min="11271" max="11271" width="17.7109375" style="1" bestFit="1" customWidth="1"/>
    <col min="11272" max="11272" width="8.85546875" style="1" bestFit="1" customWidth="1"/>
    <col min="11273" max="11520" width="8.7109375" style="1"/>
    <col min="11521" max="11521" width="5.140625" style="1" bestFit="1" customWidth="1"/>
    <col min="11522" max="11522" width="119.140625" style="1" bestFit="1" customWidth="1"/>
    <col min="11523" max="11523" width="18.5703125" style="1" bestFit="1" customWidth="1"/>
    <col min="11524" max="11524" width="34.85546875" style="1" bestFit="1" customWidth="1"/>
    <col min="11525" max="11525" width="32.140625" style="1" bestFit="1" customWidth="1"/>
    <col min="11526" max="11526" width="27" style="1" bestFit="1" customWidth="1"/>
    <col min="11527" max="11527" width="17.7109375" style="1" bestFit="1" customWidth="1"/>
    <col min="11528" max="11528" width="8.85546875" style="1" bestFit="1" customWidth="1"/>
    <col min="11529" max="11776" width="8.7109375" style="1"/>
    <col min="11777" max="11777" width="5.140625" style="1" bestFit="1" customWidth="1"/>
    <col min="11778" max="11778" width="119.140625" style="1" bestFit="1" customWidth="1"/>
    <col min="11779" max="11779" width="18.5703125" style="1" bestFit="1" customWidth="1"/>
    <col min="11780" max="11780" width="34.85546875" style="1" bestFit="1" customWidth="1"/>
    <col min="11781" max="11781" width="32.140625" style="1" bestFit="1" customWidth="1"/>
    <col min="11782" max="11782" width="27" style="1" bestFit="1" customWidth="1"/>
    <col min="11783" max="11783" width="17.7109375" style="1" bestFit="1" customWidth="1"/>
    <col min="11784" max="11784" width="8.85546875" style="1" bestFit="1" customWidth="1"/>
    <col min="11785" max="12032" width="8.7109375" style="1"/>
    <col min="12033" max="12033" width="5.140625" style="1" bestFit="1" customWidth="1"/>
    <col min="12034" max="12034" width="119.140625" style="1" bestFit="1" customWidth="1"/>
    <col min="12035" max="12035" width="18.5703125" style="1" bestFit="1" customWidth="1"/>
    <col min="12036" max="12036" width="34.85546875" style="1" bestFit="1" customWidth="1"/>
    <col min="12037" max="12037" width="32.140625" style="1" bestFit="1" customWidth="1"/>
    <col min="12038" max="12038" width="27" style="1" bestFit="1" customWidth="1"/>
    <col min="12039" max="12039" width="17.7109375" style="1" bestFit="1" customWidth="1"/>
    <col min="12040" max="12040" width="8.85546875" style="1" bestFit="1" customWidth="1"/>
    <col min="12041" max="12288" width="8.7109375" style="1"/>
    <col min="12289" max="12289" width="5.140625" style="1" bestFit="1" customWidth="1"/>
    <col min="12290" max="12290" width="119.140625" style="1" bestFit="1" customWidth="1"/>
    <col min="12291" max="12291" width="18.5703125" style="1" bestFit="1" customWidth="1"/>
    <col min="12292" max="12292" width="34.85546875" style="1" bestFit="1" customWidth="1"/>
    <col min="12293" max="12293" width="32.140625" style="1" bestFit="1" customWidth="1"/>
    <col min="12294" max="12294" width="27" style="1" bestFit="1" customWidth="1"/>
    <col min="12295" max="12295" width="17.7109375" style="1" bestFit="1" customWidth="1"/>
    <col min="12296" max="12296" width="8.85546875" style="1" bestFit="1" customWidth="1"/>
    <col min="12297" max="12544" width="8.7109375" style="1"/>
    <col min="12545" max="12545" width="5.140625" style="1" bestFit="1" customWidth="1"/>
    <col min="12546" max="12546" width="119.140625" style="1" bestFit="1" customWidth="1"/>
    <col min="12547" max="12547" width="18.5703125" style="1" bestFit="1" customWidth="1"/>
    <col min="12548" max="12548" width="34.85546875" style="1" bestFit="1" customWidth="1"/>
    <col min="12549" max="12549" width="32.140625" style="1" bestFit="1" customWidth="1"/>
    <col min="12550" max="12550" width="27" style="1" bestFit="1" customWidth="1"/>
    <col min="12551" max="12551" width="17.7109375" style="1" bestFit="1" customWidth="1"/>
    <col min="12552" max="12552" width="8.85546875" style="1" bestFit="1" customWidth="1"/>
    <col min="12553" max="12800" width="8.7109375" style="1"/>
    <col min="12801" max="12801" width="5.140625" style="1" bestFit="1" customWidth="1"/>
    <col min="12802" max="12802" width="119.140625" style="1" bestFit="1" customWidth="1"/>
    <col min="12803" max="12803" width="18.5703125" style="1" bestFit="1" customWidth="1"/>
    <col min="12804" max="12804" width="34.85546875" style="1" bestFit="1" customWidth="1"/>
    <col min="12805" max="12805" width="32.140625" style="1" bestFit="1" customWidth="1"/>
    <col min="12806" max="12806" width="27" style="1" bestFit="1" customWidth="1"/>
    <col min="12807" max="12807" width="17.7109375" style="1" bestFit="1" customWidth="1"/>
    <col min="12808" max="12808" width="8.85546875" style="1" bestFit="1" customWidth="1"/>
    <col min="12809" max="13056" width="8.7109375" style="1"/>
    <col min="13057" max="13057" width="5.140625" style="1" bestFit="1" customWidth="1"/>
    <col min="13058" max="13058" width="119.140625" style="1" bestFit="1" customWidth="1"/>
    <col min="13059" max="13059" width="18.5703125" style="1" bestFit="1" customWidth="1"/>
    <col min="13060" max="13060" width="34.85546875" style="1" bestFit="1" customWidth="1"/>
    <col min="13061" max="13061" width="32.140625" style="1" bestFit="1" customWidth="1"/>
    <col min="13062" max="13062" width="27" style="1" bestFit="1" customWidth="1"/>
    <col min="13063" max="13063" width="17.7109375" style="1" bestFit="1" customWidth="1"/>
    <col min="13064" max="13064" width="8.85546875" style="1" bestFit="1" customWidth="1"/>
    <col min="13065" max="13312" width="8.7109375" style="1"/>
    <col min="13313" max="13313" width="5.140625" style="1" bestFit="1" customWidth="1"/>
    <col min="13314" max="13314" width="119.140625" style="1" bestFit="1" customWidth="1"/>
    <col min="13315" max="13315" width="18.5703125" style="1" bestFit="1" customWidth="1"/>
    <col min="13316" max="13316" width="34.85546875" style="1" bestFit="1" customWidth="1"/>
    <col min="13317" max="13317" width="32.140625" style="1" bestFit="1" customWidth="1"/>
    <col min="13318" max="13318" width="27" style="1" bestFit="1" customWidth="1"/>
    <col min="13319" max="13319" width="17.7109375" style="1" bestFit="1" customWidth="1"/>
    <col min="13320" max="13320" width="8.85546875" style="1" bestFit="1" customWidth="1"/>
    <col min="13321" max="13568" width="8.7109375" style="1"/>
    <col min="13569" max="13569" width="5.140625" style="1" bestFit="1" customWidth="1"/>
    <col min="13570" max="13570" width="119.140625" style="1" bestFit="1" customWidth="1"/>
    <col min="13571" max="13571" width="18.5703125" style="1" bestFit="1" customWidth="1"/>
    <col min="13572" max="13572" width="34.85546875" style="1" bestFit="1" customWidth="1"/>
    <col min="13573" max="13573" width="32.140625" style="1" bestFit="1" customWidth="1"/>
    <col min="13574" max="13574" width="27" style="1" bestFit="1" customWidth="1"/>
    <col min="13575" max="13575" width="17.7109375" style="1" bestFit="1" customWidth="1"/>
    <col min="13576" max="13576" width="8.85546875" style="1" bestFit="1" customWidth="1"/>
    <col min="13577" max="13824" width="8.7109375" style="1"/>
    <col min="13825" max="13825" width="5.140625" style="1" bestFit="1" customWidth="1"/>
    <col min="13826" max="13826" width="119.140625" style="1" bestFit="1" customWidth="1"/>
    <col min="13827" max="13827" width="18.5703125" style="1" bestFit="1" customWidth="1"/>
    <col min="13828" max="13828" width="34.85546875" style="1" bestFit="1" customWidth="1"/>
    <col min="13829" max="13829" width="32.140625" style="1" bestFit="1" customWidth="1"/>
    <col min="13830" max="13830" width="27" style="1" bestFit="1" customWidth="1"/>
    <col min="13831" max="13831" width="17.7109375" style="1" bestFit="1" customWidth="1"/>
    <col min="13832" max="13832" width="8.85546875" style="1" bestFit="1" customWidth="1"/>
    <col min="13833" max="14080" width="8.7109375" style="1"/>
    <col min="14081" max="14081" width="5.140625" style="1" bestFit="1" customWidth="1"/>
    <col min="14082" max="14082" width="119.140625" style="1" bestFit="1" customWidth="1"/>
    <col min="14083" max="14083" width="18.5703125" style="1" bestFit="1" customWidth="1"/>
    <col min="14084" max="14084" width="34.85546875" style="1" bestFit="1" customWidth="1"/>
    <col min="14085" max="14085" width="32.140625" style="1" bestFit="1" customWidth="1"/>
    <col min="14086" max="14086" width="27" style="1" bestFit="1" customWidth="1"/>
    <col min="14087" max="14087" width="17.7109375" style="1" bestFit="1" customWidth="1"/>
    <col min="14088" max="14088" width="8.85546875" style="1" bestFit="1" customWidth="1"/>
    <col min="14089" max="14336" width="8.7109375" style="1"/>
    <col min="14337" max="14337" width="5.140625" style="1" bestFit="1" customWidth="1"/>
    <col min="14338" max="14338" width="119.140625" style="1" bestFit="1" customWidth="1"/>
    <col min="14339" max="14339" width="18.5703125" style="1" bestFit="1" customWidth="1"/>
    <col min="14340" max="14340" width="34.85546875" style="1" bestFit="1" customWidth="1"/>
    <col min="14341" max="14341" width="32.140625" style="1" bestFit="1" customWidth="1"/>
    <col min="14342" max="14342" width="27" style="1" bestFit="1" customWidth="1"/>
    <col min="14343" max="14343" width="17.7109375" style="1" bestFit="1" customWidth="1"/>
    <col min="14344" max="14344" width="8.85546875" style="1" bestFit="1" customWidth="1"/>
    <col min="14345" max="14592" width="8.7109375" style="1"/>
    <col min="14593" max="14593" width="5.140625" style="1" bestFit="1" customWidth="1"/>
    <col min="14594" max="14594" width="119.140625" style="1" bestFit="1" customWidth="1"/>
    <col min="14595" max="14595" width="18.5703125" style="1" bestFit="1" customWidth="1"/>
    <col min="14596" max="14596" width="34.85546875" style="1" bestFit="1" customWidth="1"/>
    <col min="14597" max="14597" width="32.140625" style="1" bestFit="1" customWidth="1"/>
    <col min="14598" max="14598" width="27" style="1" bestFit="1" customWidth="1"/>
    <col min="14599" max="14599" width="17.7109375" style="1" bestFit="1" customWidth="1"/>
    <col min="14600" max="14600" width="8.85546875" style="1" bestFit="1" customWidth="1"/>
    <col min="14601" max="14848" width="8.7109375" style="1"/>
    <col min="14849" max="14849" width="5.140625" style="1" bestFit="1" customWidth="1"/>
    <col min="14850" max="14850" width="119.140625" style="1" bestFit="1" customWidth="1"/>
    <col min="14851" max="14851" width="18.5703125" style="1" bestFit="1" customWidth="1"/>
    <col min="14852" max="14852" width="34.85546875" style="1" bestFit="1" customWidth="1"/>
    <col min="14853" max="14853" width="32.140625" style="1" bestFit="1" customWidth="1"/>
    <col min="14854" max="14854" width="27" style="1" bestFit="1" customWidth="1"/>
    <col min="14855" max="14855" width="17.7109375" style="1" bestFit="1" customWidth="1"/>
    <col min="14856" max="14856" width="8.85546875" style="1" bestFit="1" customWidth="1"/>
    <col min="14857" max="15104" width="8.7109375" style="1"/>
    <col min="15105" max="15105" width="5.140625" style="1" bestFit="1" customWidth="1"/>
    <col min="15106" max="15106" width="119.140625" style="1" bestFit="1" customWidth="1"/>
    <col min="15107" max="15107" width="18.5703125" style="1" bestFit="1" customWidth="1"/>
    <col min="15108" max="15108" width="34.85546875" style="1" bestFit="1" customWidth="1"/>
    <col min="15109" max="15109" width="32.140625" style="1" bestFit="1" customWidth="1"/>
    <col min="15110" max="15110" width="27" style="1" bestFit="1" customWidth="1"/>
    <col min="15111" max="15111" width="17.7109375" style="1" bestFit="1" customWidth="1"/>
    <col min="15112" max="15112" width="8.85546875" style="1" bestFit="1" customWidth="1"/>
    <col min="15113" max="15360" width="8.7109375" style="1"/>
    <col min="15361" max="15361" width="5.140625" style="1" bestFit="1" customWidth="1"/>
    <col min="15362" max="15362" width="119.140625" style="1" bestFit="1" customWidth="1"/>
    <col min="15363" max="15363" width="18.5703125" style="1" bestFit="1" customWidth="1"/>
    <col min="15364" max="15364" width="34.85546875" style="1" bestFit="1" customWidth="1"/>
    <col min="15365" max="15365" width="32.140625" style="1" bestFit="1" customWidth="1"/>
    <col min="15366" max="15366" width="27" style="1" bestFit="1" customWidth="1"/>
    <col min="15367" max="15367" width="17.7109375" style="1" bestFit="1" customWidth="1"/>
    <col min="15368" max="15368" width="8.85546875" style="1" bestFit="1" customWidth="1"/>
    <col min="15369" max="15616" width="8.7109375" style="1"/>
    <col min="15617" max="15617" width="5.140625" style="1" bestFit="1" customWidth="1"/>
    <col min="15618" max="15618" width="119.140625" style="1" bestFit="1" customWidth="1"/>
    <col min="15619" max="15619" width="18.5703125" style="1" bestFit="1" customWidth="1"/>
    <col min="15620" max="15620" width="34.85546875" style="1" bestFit="1" customWidth="1"/>
    <col min="15621" max="15621" width="32.140625" style="1" bestFit="1" customWidth="1"/>
    <col min="15622" max="15622" width="27" style="1" bestFit="1" customWidth="1"/>
    <col min="15623" max="15623" width="17.7109375" style="1" bestFit="1" customWidth="1"/>
    <col min="15624" max="15624" width="8.85546875" style="1" bestFit="1" customWidth="1"/>
    <col min="15625" max="15872" width="8.7109375" style="1"/>
    <col min="15873" max="15873" width="5.140625" style="1" bestFit="1" customWidth="1"/>
    <col min="15874" max="15874" width="119.140625" style="1" bestFit="1" customWidth="1"/>
    <col min="15875" max="15875" width="18.5703125" style="1" bestFit="1" customWidth="1"/>
    <col min="15876" max="15876" width="34.85546875" style="1" bestFit="1" customWidth="1"/>
    <col min="15877" max="15877" width="32.140625" style="1" bestFit="1" customWidth="1"/>
    <col min="15878" max="15878" width="27" style="1" bestFit="1" customWidth="1"/>
    <col min="15879" max="15879" width="17.7109375" style="1" bestFit="1" customWidth="1"/>
    <col min="15880" max="15880" width="8.85546875" style="1" bestFit="1" customWidth="1"/>
    <col min="15881" max="16128" width="8.7109375" style="1"/>
    <col min="16129" max="16129" width="5.140625" style="1" bestFit="1" customWidth="1"/>
    <col min="16130" max="16130" width="119.140625" style="1" bestFit="1" customWidth="1"/>
    <col min="16131" max="16131" width="18.5703125" style="1" bestFit="1" customWidth="1"/>
    <col min="16132" max="16132" width="34.85546875" style="1" bestFit="1" customWidth="1"/>
    <col min="16133" max="16133" width="32.140625" style="1" bestFit="1" customWidth="1"/>
    <col min="16134" max="16134" width="27" style="1" bestFit="1" customWidth="1"/>
    <col min="16135" max="16135" width="17.7109375" style="1" bestFit="1" customWidth="1"/>
    <col min="16136" max="16136" width="8.85546875" style="1" bestFit="1" customWidth="1"/>
    <col min="16137" max="16384" width="8.7109375" style="1"/>
  </cols>
  <sheetData>
    <row r="1" spans="1:9" x14ac:dyDescent="0.2">
      <c r="A1" s="3" t="s">
        <v>0</v>
      </c>
      <c r="B1" s="75" t="s">
        <v>10</v>
      </c>
      <c r="C1" s="76"/>
      <c r="D1" s="76"/>
      <c r="E1" s="77"/>
    </row>
    <row r="2" spans="1:9" ht="25.5" x14ac:dyDescent="0.2">
      <c r="B2" s="39" t="s">
        <v>315</v>
      </c>
      <c r="C2" s="57" t="s">
        <v>345</v>
      </c>
      <c r="D2" s="56" t="s">
        <v>348</v>
      </c>
    </row>
    <row r="3" spans="1:9" ht="25.5" x14ac:dyDescent="0.2">
      <c r="B3" s="40" t="s">
        <v>316</v>
      </c>
      <c r="C3" s="68"/>
      <c r="D3" s="70"/>
    </row>
    <row r="4" spans="1:9" x14ac:dyDescent="0.2">
      <c r="B4" s="41" t="s">
        <v>317</v>
      </c>
      <c r="C4" s="68"/>
      <c r="D4" s="71"/>
    </row>
    <row r="5" spans="1:9" x14ac:dyDescent="0.2">
      <c r="B5" s="41" t="s">
        <v>318</v>
      </c>
      <c r="C5" s="68"/>
      <c r="D5" s="71"/>
    </row>
    <row r="6" spans="1:9" ht="25.5" x14ac:dyDescent="0.2">
      <c r="B6" s="40" t="s">
        <v>319</v>
      </c>
      <c r="C6" s="68"/>
      <c r="D6" s="71"/>
    </row>
    <row r="7" spans="1:9" x14ac:dyDescent="0.2">
      <c r="B7" s="41" t="s">
        <v>320</v>
      </c>
      <c r="C7" s="68"/>
      <c r="D7" s="71"/>
    </row>
    <row r="8" spans="1:9" x14ac:dyDescent="0.2">
      <c r="B8" s="41" t="s">
        <v>351</v>
      </c>
      <c r="C8" s="69"/>
      <c r="D8" s="72"/>
    </row>
    <row r="11" spans="1:9" x14ac:dyDescent="0.2">
      <c r="B11" s="63">
        <v>46295</v>
      </c>
    </row>
    <row r="13" spans="1:9" x14ac:dyDescent="0.2">
      <c r="B13" s="6" t="s">
        <v>11</v>
      </c>
      <c r="C13" s="7" t="s">
        <v>12</v>
      </c>
      <c r="D13" s="6" t="s">
        <v>13</v>
      </c>
      <c r="E13" s="6" t="s">
        <v>14</v>
      </c>
      <c r="F13" s="8" t="s">
        <v>15</v>
      </c>
      <c r="G13" s="8" t="s">
        <v>16</v>
      </c>
      <c r="H13" s="8" t="s">
        <v>17</v>
      </c>
      <c r="I13" s="2" t="s">
        <v>18</v>
      </c>
    </row>
    <row r="14" spans="1:9" x14ac:dyDescent="0.2">
      <c r="B14" s="2" t="s">
        <v>19</v>
      </c>
    </row>
    <row r="15" spans="1:9" x14ac:dyDescent="0.2">
      <c r="B15" s="2" t="s">
        <v>20</v>
      </c>
    </row>
    <row r="16" spans="1:9" x14ac:dyDescent="0.2">
      <c r="B16" t="s">
        <v>25</v>
      </c>
      <c r="C16" s="5" t="s">
        <v>22</v>
      </c>
      <c r="D16" s="1" t="s">
        <v>23</v>
      </c>
      <c r="E16" t="s">
        <v>26</v>
      </c>
      <c r="F16" s="61">
        <v>180000</v>
      </c>
      <c r="G16" s="4">
        <v>2379.06</v>
      </c>
      <c r="H16" s="4">
        <v>4.4000000000000004</v>
      </c>
    </row>
    <row r="17" spans="2:8" x14ac:dyDescent="0.2">
      <c r="B17" t="s">
        <v>21</v>
      </c>
      <c r="C17" s="5" t="s">
        <v>22</v>
      </c>
      <c r="D17" s="1" t="s">
        <v>23</v>
      </c>
      <c r="E17" t="s">
        <v>24</v>
      </c>
      <c r="F17" s="61">
        <v>330000</v>
      </c>
      <c r="G17" s="4">
        <v>2338.71</v>
      </c>
      <c r="H17" s="4">
        <v>4.33</v>
      </c>
    </row>
    <row r="18" spans="2:8" x14ac:dyDescent="0.2">
      <c r="B18" t="s">
        <v>27</v>
      </c>
      <c r="C18" s="5" t="s">
        <v>22</v>
      </c>
      <c r="D18" s="1" t="s">
        <v>28</v>
      </c>
      <c r="E18" t="s">
        <v>29</v>
      </c>
      <c r="F18" s="61">
        <v>55000</v>
      </c>
      <c r="G18" s="4">
        <v>1622.5</v>
      </c>
      <c r="H18" s="4">
        <v>3</v>
      </c>
    </row>
    <row r="19" spans="2:8" x14ac:dyDescent="0.2">
      <c r="B19" t="s">
        <v>36</v>
      </c>
      <c r="C19" s="5" t="s">
        <v>22</v>
      </c>
      <c r="D19" s="1" t="s">
        <v>37</v>
      </c>
      <c r="E19" t="s">
        <v>38</v>
      </c>
      <c r="F19" s="61">
        <v>90000</v>
      </c>
      <c r="G19" s="4">
        <v>1581.3</v>
      </c>
      <c r="H19" s="4">
        <v>2.93</v>
      </c>
    </row>
    <row r="20" spans="2:8" x14ac:dyDescent="0.2">
      <c r="B20" t="s">
        <v>30</v>
      </c>
      <c r="C20" s="5" t="s">
        <v>22</v>
      </c>
      <c r="D20" s="1" t="s">
        <v>31</v>
      </c>
      <c r="E20" t="s">
        <v>32</v>
      </c>
      <c r="F20" s="61">
        <v>120000</v>
      </c>
      <c r="G20" s="4">
        <v>1424.4</v>
      </c>
      <c r="H20" s="4">
        <v>2.63</v>
      </c>
    </row>
    <row r="21" spans="2:8" x14ac:dyDescent="0.2">
      <c r="B21" t="s">
        <v>243</v>
      </c>
      <c r="C21" s="5" t="s">
        <v>22</v>
      </c>
      <c r="D21" s="1" t="s">
        <v>244</v>
      </c>
      <c r="E21" t="s">
        <v>245</v>
      </c>
      <c r="F21" s="61">
        <v>36000</v>
      </c>
      <c r="G21" s="4">
        <v>1353.6</v>
      </c>
      <c r="H21" s="4">
        <v>2.5</v>
      </c>
    </row>
    <row r="22" spans="2:8" x14ac:dyDescent="0.2">
      <c r="B22" t="s">
        <v>272</v>
      </c>
      <c r="C22" s="5" t="s">
        <v>22</v>
      </c>
      <c r="D22" s="1" t="s">
        <v>54</v>
      </c>
      <c r="E22" t="s">
        <v>273</v>
      </c>
      <c r="F22" s="61">
        <v>290000</v>
      </c>
      <c r="G22" s="4">
        <v>1146.08</v>
      </c>
      <c r="H22" s="4">
        <v>2.12</v>
      </c>
    </row>
    <row r="23" spans="2:8" x14ac:dyDescent="0.2">
      <c r="B23" t="s">
        <v>33</v>
      </c>
      <c r="C23" s="5" t="s">
        <v>22</v>
      </c>
      <c r="D23" s="1" t="s">
        <v>34</v>
      </c>
      <c r="E23" t="s">
        <v>35</v>
      </c>
      <c r="F23" s="61">
        <v>330000</v>
      </c>
      <c r="G23" s="4">
        <v>1065.08</v>
      </c>
      <c r="H23" s="4">
        <v>1.97</v>
      </c>
    </row>
    <row r="24" spans="2:8" x14ac:dyDescent="0.2">
      <c r="B24" t="s">
        <v>51</v>
      </c>
      <c r="C24" s="5" t="s">
        <v>22</v>
      </c>
      <c r="D24" s="1" t="s">
        <v>23</v>
      </c>
      <c r="E24" t="s">
        <v>52</v>
      </c>
      <c r="F24" s="61">
        <v>110000</v>
      </c>
      <c r="G24" s="4">
        <v>1055.45</v>
      </c>
      <c r="H24" s="4">
        <v>1.95</v>
      </c>
    </row>
    <row r="25" spans="2:8" x14ac:dyDescent="0.2">
      <c r="B25" t="s">
        <v>353</v>
      </c>
      <c r="C25" s="5" t="s">
        <v>22</v>
      </c>
      <c r="D25" s="1" t="s">
        <v>114</v>
      </c>
      <c r="E25" t="s">
        <v>370</v>
      </c>
      <c r="F25" s="61">
        <v>200050</v>
      </c>
      <c r="G25" s="4">
        <v>1053.76</v>
      </c>
      <c r="H25" s="4">
        <v>1.95</v>
      </c>
    </row>
    <row r="26" spans="2:8" x14ac:dyDescent="0.2">
      <c r="B26" t="s">
        <v>246</v>
      </c>
      <c r="C26" s="5" t="s">
        <v>22</v>
      </c>
      <c r="D26" s="1" t="s">
        <v>152</v>
      </c>
      <c r="E26" t="s">
        <v>153</v>
      </c>
      <c r="F26" s="61">
        <v>300000</v>
      </c>
      <c r="G26" s="4">
        <v>788.25</v>
      </c>
      <c r="H26" s="4">
        <v>1.46</v>
      </c>
    </row>
    <row r="27" spans="2:8" x14ac:dyDescent="0.2">
      <c r="B27" t="s">
        <v>67</v>
      </c>
      <c r="C27" s="5" t="s">
        <v>22</v>
      </c>
      <c r="D27" s="1" t="s">
        <v>68</v>
      </c>
      <c r="E27" t="s">
        <v>69</v>
      </c>
      <c r="F27" s="61">
        <v>760000</v>
      </c>
      <c r="G27" s="4">
        <v>767.6</v>
      </c>
      <c r="H27" s="4">
        <v>1.42</v>
      </c>
    </row>
    <row r="28" spans="2:8" x14ac:dyDescent="0.2">
      <c r="B28" t="s">
        <v>48</v>
      </c>
      <c r="C28" s="5" t="s">
        <v>22</v>
      </c>
      <c r="D28" s="1" t="s">
        <v>23</v>
      </c>
      <c r="E28" t="s">
        <v>49</v>
      </c>
      <c r="F28" s="61">
        <v>60000</v>
      </c>
      <c r="G28" s="4">
        <v>735.6</v>
      </c>
      <c r="H28" s="4">
        <v>1.36</v>
      </c>
    </row>
    <row r="29" spans="2:8" x14ac:dyDescent="0.2">
      <c r="B29" t="s">
        <v>363</v>
      </c>
      <c r="C29" s="5" t="s">
        <v>22</v>
      </c>
      <c r="D29" s="1" t="s">
        <v>140</v>
      </c>
      <c r="E29" t="s">
        <v>379</v>
      </c>
      <c r="F29" s="61">
        <v>79120</v>
      </c>
      <c r="G29" s="4">
        <v>677.86</v>
      </c>
      <c r="H29" s="4">
        <v>1.25</v>
      </c>
    </row>
    <row r="30" spans="2:8" x14ac:dyDescent="0.2">
      <c r="B30" t="s">
        <v>137</v>
      </c>
      <c r="C30" s="5" t="s">
        <v>22</v>
      </c>
      <c r="D30" s="1" t="s">
        <v>28</v>
      </c>
      <c r="E30" t="s">
        <v>138</v>
      </c>
      <c r="F30" s="61">
        <v>5000</v>
      </c>
      <c r="G30" s="4">
        <v>598.35</v>
      </c>
      <c r="H30" s="4">
        <v>1.1100000000000001</v>
      </c>
    </row>
    <row r="31" spans="2:8" x14ac:dyDescent="0.2">
      <c r="B31" t="s">
        <v>60</v>
      </c>
      <c r="C31" s="5" t="s">
        <v>22</v>
      </c>
      <c r="D31" s="1" t="s">
        <v>61</v>
      </c>
      <c r="E31" t="s">
        <v>62</v>
      </c>
      <c r="F31" s="61">
        <v>12000</v>
      </c>
      <c r="G31" s="4">
        <v>579.6</v>
      </c>
      <c r="H31" s="4">
        <v>1.07</v>
      </c>
    </row>
    <row r="32" spans="2:8" x14ac:dyDescent="0.2">
      <c r="B32" t="s">
        <v>93</v>
      </c>
      <c r="C32" s="5" t="s">
        <v>22</v>
      </c>
      <c r="D32" s="1" t="s">
        <v>94</v>
      </c>
      <c r="E32" t="s">
        <v>95</v>
      </c>
      <c r="F32" s="61">
        <v>140000</v>
      </c>
      <c r="G32" s="4">
        <v>578.05999999999995</v>
      </c>
      <c r="H32" s="4">
        <v>1.07</v>
      </c>
    </row>
    <row r="33" spans="2:8" x14ac:dyDescent="0.2">
      <c r="B33" t="s">
        <v>110</v>
      </c>
      <c r="C33" s="5" t="s">
        <v>22</v>
      </c>
      <c r="D33" s="1" t="s">
        <v>111</v>
      </c>
      <c r="E33" t="s">
        <v>112</v>
      </c>
      <c r="F33" s="61">
        <v>50000</v>
      </c>
      <c r="G33" s="4">
        <v>567.45000000000005</v>
      </c>
      <c r="H33" s="4">
        <v>1.05</v>
      </c>
    </row>
    <row r="34" spans="2:8" x14ac:dyDescent="0.2">
      <c r="B34" t="s">
        <v>248</v>
      </c>
      <c r="C34" s="5" t="s">
        <v>22</v>
      </c>
      <c r="D34" s="1" t="s">
        <v>37</v>
      </c>
      <c r="E34" t="s">
        <v>249</v>
      </c>
      <c r="F34" s="61">
        <v>32000</v>
      </c>
      <c r="G34" s="4">
        <v>529.98</v>
      </c>
      <c r="H34" s="4">
        <v>0.98</v>
      </c>
    </row>
    <row r="35" spans="2:8" x14ac:dyDescent="0.2">
      <c r="B35" t="s">
        <v>132</v>
      </c>
      <c r="C35" s="5" t="s">
        <v>22</v>
      </c>
      <c r="D35" s="1" t="s">
        <v>40</v>
      </c>
      <c r="E35" t="s">
        <v>133</v>
      </c>
      <c r="F35" s="61">
        <v>2300</v>
      </c>
      <c r="G35" s="4">
        <v>513.94000000000005</v>
      </c>
      <c r="H35" s="4">
        <v>0.95</v>
      </c>
    </row>
    <row r="36" spans="2:8" x14ac:dyDescent="0.2">
      <c r="B36" t="s">
        <v>250</v>
      </c>
      <c r="C36" s="5" t="s">
        <v>22</v>
      </c>
      <c r="D36" s="1" t="s">
        <v>88</v>
      </c>
      <c r="E36" t="s">
        <v>251</v>
      </c>
      <c r="F36" s="61">
        <v>70000</v>
      </c>
      <c r="G36" s="4">
        <v>503.44</v>
      </c>
      <c r="H36" s="4">
        <v>0.93</v>
      </c>
    </row>
    <row r="37" spans="2:8" x14ac:dyDescent="0.2">
      <c r="B37" t="s">
        <v>254</v>
      </c>
      <c r="C37" s="5" t="s">
        <v>22</v>
      </c>
      <c r="D37" s="1" t="s">
        <v>46</v>
      </c>
      <c r="E37" t="s">
        <v>255</v>
      </c>
      <c r="F37" s="61">
        <v>40000</v>
      </c>
      <c r="G37" s="4">
        <v>493.2</v>
      </c>
      <c r="H37" s="4">
        <v>0.91</v>
      </c>
    </row>
    <row r="38" spans="2:8" x14ac:dyDescent="0.2">
      <c r="B38" t="s">
        <v>104</v>
      </c>
      <c r="C38" s="5" t="s">
        <v>22</v>
      </c>
      <c r="D38" s="1" t="s">
        <v>105</v>
      </c>
      <c r="E38" t="s">
        <v>106</v>
      </c>
      <c r="F38" s="61">
        <v>13540</v>
      </c>
      <c r="G38" s="4">
        <v>491.18</v>
      </c>
      <c r="H38" s="4">
        <v>0.91</v>
      </c>
    </row>
    <row r="39" spans="2:8" x14ac:dyDescent="0.2">
      <c r="B39" t="s">
        <v>357</v>
      </c>
      <c r="C39" s="5" t="s">
        <v>22</v>
      </c>
      <c r="D39" s="1" t="s">
        <v>268</v>
      </c>
      <c r="E39" t="s">
        <v>373</v>
      </c>
      <c r="F39" s="61">
        <v>96000</v>
      </c>
      <c r="G39" s="4">
        <v>487.92</v>
      </c>
      <c r="H39" s="4">
        <v>0.9</v>
      </c>
    </row>
    <row r="40" spans="2:8" x14ac:dyDescent="0.2">
      <c r="B40" t="s">
        <v>252</v>
      </c>
      <c r="C40" s="5" t="s">
        <v>22</v>
      </c>
      <c r="D40" s="1" t="s">
        <v>121</v>
      </c>
      <c r="E40" t="s">
        <v>253</v>
      </c>
      <c r="F40" s="61">
        <v>30000</v>
      </c>
      <c r="G40" s="4">
        <v>444.57</v>
      </c>
      <c r="H40" s="4">
        <v>0.82</v>
      </c>
    </row>
    <row r="41" spans="2:8" x14ac:dyDescent="0.2">
      <c r="B41" t="s">
        <v>99</v>
      </c>
      <c r="C41" s="5" t="s">
        <v>22</v>
      </c>
      <c r="D41" s="1" t="s">
        <v>31</v>
      </c>
      <c r="E41" t="s">
        <v>100</v>
      </c>
      <c r="F41" s="61">
        <v>325000</v>
      </c>
      <c r="G41" s="4">
        <v>438.52</v>
      </c>
      <c r="H41" s="4">
        <v>0.81</v>
      </c>
    </row>
    <row r="42" spans="2:8" x14ac:dyDescent="0.2">
      <c r="B42" t="s">
        <v>125</v>
      </c>
      <c r="C42" s="5" t="s">
        <v>22</v>
      </c>
      <c r="D42" s="1" t="s">
        <v>54</v>
      </c>
      <c r="E42" t="s">
        <v>126</v>
      </c>
      <c r="F42" s="61">
        <v>80000</v>
      </c>
      <c r="G42" s="4">
        <v>416.96</v>
      </c>
      <c r="H42" s="4">
        <v>0.77</v>
      </c>
    </row>
    <row r="43" spans="2:8" x14ac:dyDescent="0.2">
      <c r="B43" t="s">
        <v>259</v>
      </c>
      <c r="C43" s="5" t="s">
        <v>22</v>
      </c>
      <c r="D43" s="1" t="s">
        <v>102</v>
      </c>
      <c r="E43" t="s">
        <v>260</v>
      </c>
      <c r="F43" s="61">
        <v>40000</v>
      </c>
      <c r="G43" s="4">
        <v>406.4</v>
      </c>
      <c r="H43" s="4">
        <v>0.75</v>
      </c>
    </row>
    <row r="44" spans="2:8" x14ac:dyDescent="0.2">
      <c r="B44" t="s">
        <v>70</v>
      </c>
      <c r="C44" s="5" t="s">
        <v>22</v>
      </c>
      <c r="D44" s="1" t="s">
        <v>54</v>
      </c>
      <c r="E44" t="s">
        <v>71</v>
      </c>
      <c r="F44" s="61">
        <v>25000</v>
      </c>
      <c r="G44" s="4">
        <v>397.5</v>
      </c>
      <c r="H44" s="4">
        <v>0.74</v>
      </c>
    </row>
    <row r="45" spans="2:8" x14ac:dyDescent="0.2">
      <c r="B45" t="s">
        <v>146</v>
      </c>
      <c r="C45" s="5" t="s">
        <v>22</v>
      </c>
      <c r="D45" s="1" t="s">
        <v>102</v>
      </c>
      <c r="E45" t="s">
        <v>147</v>
      </c>
      <c r="F45" s="61">
        <v>25000</v>
      </c>
      <c r="G45" s="4">
        <v>379.5</v>
      </c>
      <c r="H45" s="4">
        <v>0.7</v>
      </c>
    </row>
    <row r="46" spans="2:8" x14ac:dyDescent="0.2">
      <c r="B46" t="s">
        <v>261</v>
      </c>
      <c r="C46" s="5" t="s">
        <v>22</v>
      </c>
      <c r="D46" s="1" t="s">
        <v>102</v>
      </c>
      <c r="E46" t="s">
        <v>262</v>
      </c>
      <c r="F46" s="61">
        <v>12000</v>
      </c>
      <c r="G46" s="4">
        <v>369.48</v>
      </c>
      <c r="H46" s="4">
        <v>0.68</v>
      </c>
    </row>
    <row r="47" spans="2:8" x14ac:dyDescent="0.2">
      <c r="B47" t="s">
        <v>256</v>
      </c>
      <c r="C47" s="5" t="s">
        <v>22</v>
      </c>
      <c r="D47" s="1" t="s">
        <v>257</v>
      </c>
      <c r="E47" t="s">
        <v>258</v>
      </c>
      <c r="F47" s="61">
        <v>60000</v>
      </c>
      <c r="G47" s="4">
        <v>366.87</v>
      </c>
      <c r="H47" s="4">
        <v>0.68</v>
      </c>
    </row>
    <row r="48" spans="2:8" x14ac:dyDescent="0.2">
      <c r="B48" t="s">
        <v>267</v>
      </c>
      <c r="C48" s="5" t="s">
        <v>22</v>
      </c>
      <c r="D48" s="1" t="s">
        <v>268</v>
      </c>
      <c r="E48" t="s">
        <v>269</v>
      </c>
      <c r="F48" s="61">
        <v>14000</v>
      </c>
      <c r="G48" s="4">
        <v>327.74</v>
      </c>
      <c r="H48" s="4">
        <v>0.61</v>
      </c>
    </row>
    <row r="49" spans="2:9" x14ac:dyDescent="0.2">
      <c r="B49" t="s">
        <v>436</v>
      </c>
      <c r="C49" s="5" t="s">
        <v>22</v>
      </c>
      <c r="D49" s="1" t="s">
        <v>268</v>
      </c>
      <c r="E49" t="s">
        <v>378</v>
      </c>
      <c r="F49" s="61">
        <v>6140</v>
      </c>
      <c r="G49" s="4">
        <v>285.74</v>
      </c>
      <c r="H49" s="4">
        <v>0.53</v>
      </c>
    </row>
    <row r="50" spans="2:9" x14ac:dyDescent="0.2">
      <c r="B50" t="s">
        <v>263</v>
      </c>
      <c r="C50" s="5" t="s">
        <v>22</v>
      </c>
      <c r="D50" s="1" t="s">
        <v>43</v>
      </c>
      <c r="E50" t="s">
        <v>264</v>
      </c>
      <c r="F50" s="61">
        <v>13000</v>
      </c>
      <c r="G50" s="4">
        <v>280.07</v>
      </c>
      <c r="H50" s="4">
        <v>0.52</v>
      </c>
    </row>
    <row r="51" spans="2:9" x14ac:dyDescent="0.2">
      <c r="B51" t="s">
        <v>45</v>
      </c>
      <c r="C51" s="5" t="s">
        <v>22</v>
      </c>
      <c r="D51" s="1" t="s">
        <v>46</v>
      </c>
      <c r="E51" t="s">
        <v>47</v>
      </c>
      <c r="F51" s="61">
        <v>953</v>
      </c>
      <c r="G51" s="4">
        <v>258.5</v>
      </c>
      <c r="H51" s="4">
        <v>0.48</v>
      </c>
    </row>
    <row r="52" spans="2:9" x14ac:dyDescent="0.2">
      <c r="B52" t="s">
        <v>265</v>
      </c>
      <c r="C52" s="5" t="s">
        <v>22</v>
      </c>
      <c r="D52" s="1" t="s">
        <v>88</v>
      </c>
      <c r="E52" t="s">
        <v>266</v>
      </c>
      <c r="F52" s="61">
        <v>2000</v>
      </c>
      <c r="G52" s="4">
        <v>242.14</v>
      </c>
      <c r="H52" s="4">
        <v>0.45</v>
      </c>
    </row>
    <row r="53" spans="2:9" x14ac:dyDescent="0.2">
      <c r="B53" t="s">
        <v>270</v>
      </c>
      <c r="C53" s="5" t="s">
        <v>22</v>
      </c>
      <c r="D53" s="1" t="s">
        <v>108</v>
      </c>
      <c r="E53" t="s">
        <v>271</v>
      </c>
      <c r="F53" s="61">
        <v>55000</v>
      </c>
      <c r="G53" s="4">
        <v>200.92</v>
      </c>
      <c r="H53" s="4">
        <v>0.37</v>
      </c>
    </row>
    <row r="54" spans="2:9" x14ac:dyDescent="0.2">
      <c r="B54" t="s">
        <v>386</v>
      </c>
      <c r="C54" s="5" t="s">
        <v>22</v>
      </c>
      <c r="D54" s="1" t="s">
        <v>102</v>
      </c>
      <c r="E54" t="s">
        <v>438</v>
      </c>
      <c r="F54" s="61">
        <v>3000</v>
      </c>
      <c r="G54" s="4">
        <v>200.18</v>
      </c>
      <c r="H54" s="4">
        <v>0.37</v>
      </c>
    </row>
    <row r="55" spans="2:9" x14ac:dyDescent="0.2">
      <c r="B55" t="s">
        <v>367</v>
      </c>
      <c r="C55" s="5" t="s">
        <v>22</v>
      </c>
      <c r="D55" s="1" t="s">
        <v>369</v>
      </c>
      <c r="E55" t="s">
        <v>382</v>
      </c>
      <c r="F55" s="61">
        <v>15000</v>
      </c>
      <c r="G55" s="4">
        <v>159.59</v>
      </c>
      <c r="H55" s="4">
        <v>0.3</v>
      </c>
    </row>
    <row r="56" spans="2:9" x14ac:dyDescent="0.2">
      <c r="B56" t="s">
        <v>437</v>
      </c>
      <c r="C56" s="5" t="s">
        <v>22</v>
      </c>
      <c r="D56" s="1" t="s">
        <v>268</v>
      </c>
      <c r="E56" t="s">
        <v>439</v>
      </c>
      <c r="F56" s="61">
        <v>6035</v>
      </c>
      <c r="G56" s="4">
        <v>89.85</v>
      </c>
      <c r="H56" s="4">
        <v>0.17</v>
      </c>
    </row>
    <row r="57" spans="2:9" x14ac:dyDescent="0.2">
      <c r="B57" t="s">
        <v>274</v>
      </c>
      <c r="C57" s="5" t="s">
        <v>22</v>
      </c>
      <c r="D57" s="1" t="s">
        <v>111</v>
      </c>
      <c r="E57" t="s">
        <v>275</v>
      </c>
      <c r="F57" s="61">
        <v>55000</v>
      </c>
      <c r="G57" s="4">
        <v>17.77</v>
      </c>
      <c r="H57" s="4">
        <v>0.03</v>
      </c>
    </row>
    <row r="58" spans="2:9" x14ac:dyDescent="0.2">
      <c r="B58" t="s">
        <v>276</v>
      </c>
      <c r="C58" s="5" t="s">
        <v>22</v>
      </c>
      <c r="D58" s="1" t="s">
        <v>108</v>
      </c>
      <c r="E58" t="s">
        <v>277</v>
      </c>
      <c r="F58" s="61">
        <v>625</v>
      </c>
      <c r="G58" s="4">
        <v>5.81</v>
      </c>
      <c r="H58" s="4">
        <v>0.01</v>
      </c>
    </row>
    <row r="59" spans="2:9" ht="15" x14ac:dyDescent="0.25">
      <c r="B59" s="32" t="s">
        <v>321</v>
      </c>
      <c r="C59" s="32"/>
      <c r="D59" s="38"/>
      <c r="E59" s="38"/>
      <c r="F59" s="38"/>
      <c r="G59" s="29">
        <f>SUM(G16:G58)</f>
        <v>28620.479999999996</v>
      </c>
      <c r="H59" s="33">
        <f>SUM(H16:H58)</f>
        <v>52.939999999999991</v>
      </c>
    </row>
    <row r="60" spans="2:9" x14ac:dyDescent="0.2">
      <c r="B60" s="2" t="s">
        <v>322</v>
      </c>
    </row>
    <row r="61" spans="2:9" x14ac:dyDescent="0.2">
      <c r="B61" s="1" t="s">
        <v>280</v>
      </c>
      <c r="C61" s="5" t="s">
        <v>22</v>
      </c>
      <c r="D61" s="1" t="s">
        <v>121</v>
      </c>
      <c r="E61" t="s">
        <v>281</v>
      </c>
      <c r="F61">
        <v>225000</v>
      </c>
      <c r="G61" s="4">
        <v>977.45</v>
      </c>
      <c r="H61" s="4">
        <v>1.81</v>
      </c>
    </row>
    <row r="62" spans="2:9" x14ac:dyDescent="0.2">
      <c r="B62" s="1" t="s">
        <v>278</v>
      </c>
      <c r="C62" s="5" t="s">
        <v>22</v>
      </c>
      <c r="D62" s="1" t="s">
        <v>121</v>
      </c>
      <c r="E62" t="s">
        <v>279</v>
      </c>
      <c r="F62">
        <v>200000</v>
      </c>
      <c r="G62" s="4">
        <v>672.06</v>
      </c>
      <c r="H62" s="4">
        <v>1.24</v>
      </c>
    </row>
    <row r="63" spans="2:9" ht="15" x14ac:dyDescent="0.25">
      <c r="B63" s="32" t="s">
        <v>321</v>
      </c>
      <c r="C63" s="32"/>
      <c r="D63" s="38"/>
      <c r="E63" s="38"/>
      <c r="F63" s="38"/>
      <c r="G63" s="29">
        <f>SUM(G61:G62)</f>
        <v>1649.51</v>
      </c>
      <c r="H63" s="33">
        <f>SUM(H61:H62)</f>
        <v>3.05</v>
      </c>
    </row>
    <row r="64" spans="2:9" x14ac:dyDescent="0.2">
      <c r="B64" s="32" t="s">
        <v>323</v>
      </c>
      <c r="C64" s="32"/>
      <c r="D64" s="44"/>
      <c r="E64" s="44"/>
      <c r="F64" s="44"/>
      <c r="G64" s="45"/>
      <c r="H64" s="42"/>
      <c r="I64" s="42"/>
    </row>
    <row r="65" spans="2:9" x14ac:dyDescent="0.2">
      <c r="B65" s="46" t="s">
        <v>187</v>
      </c>
      <c r="C65" s="32"/>
      <c r="D65" s="44"/>
      <c r="E65" s="44"/>
      <c r="F65" s="44"/>
      <c r="G65" s="43" t="s">
        <v>187</v>
      </c>
      <c r="H65" s="43" t="s">
        <v>187</v>
      </c>
    </row>
    <row r="66" spans="2:9" x14ac:dyDescent="0.2">
      <c r="B66" s="50" t="s">
        <v>324</v>
      </c>
      <c r="C66" s="47"/>
      <c r="D66" s="49"/>
      <c r="E66" s="49"/>
      <c r="F66" s="49"/>
      <c r="G66" s="48">
        <f>SUM(G59,G63)</f>
        <v>30269.989999999994</v>
      </c>
      <c r="H66" s="31">
        <f>SUM(H59,H63)</f>
        <v>55.989999999999988</v>
      </c>
      <c r="I66" s="37"/>
    </row>
    <row r="67" spans="2:9" x14ac:dyDescent="0.2">
      <c r="B67" s="32"/>
      <c r="C67" s="36"/>
      <c r="D67" s="28"/>
      <c r="E67" s="28"/>
      <c r="F67" s="28"/>
      <c r="G67" s="27"/>
      <c r="H67" s="33"/>
      <c r="I67" s="37"/>
    </row>
    <row r="68" spans="2:9" x14ac:dyDescent="0.2">
      <c r="B68" s="51" t="s">
        <v>325</v>
      </c>
      <c r="C68" s="36"/>
      <c r="D68" s="28"/>
      <c r="E68" s="28"/>
      <c r="F68" s="28"/>
      <c r="G68" s="27"/>
      <c r="H68" s="33"/>
      <c r="I68" s="37"/>
    </row>
    <row r="69" spans="2:9" x14ac:dyDescent="0.2">
      <c r="B69" s="32" t="s">
        <v>326</v>
      </c>
      <c r="C69" s="36"/>
      <c r="D69" s="28"/>
      <c r="E69" s="28"/>
      <c r="F69" s="28"/>
      <c r="G69" s="27"/>
      <c r="H69" s="33"/>
      <c r="I69" s="37"/>
    </row>
    <row r="70" spans="2:9" x14ac:dyDescent="0.2">
      <c r="B70" t="s">
        <v>48</v>
      </c>
      <c r="C70" s="5" t="s">
        <v>22</v>
      </c>
      <c r="D70" t="s">
        <v>23</v>
      </c>
      <c r="E70" s="1" t="s">
        <v>334</v>
      </c>
      <c r="F70">
        <v>50000</v>
      </c>
      <c r="G70">
        <v>613.9</v>
      </c>
      <c r="H70" s="35">
        <v>1.1355999999999999</v>
      </c>
    </row>
    <row r="71" spans="2:9" x14ac:dyDescent="0.2">
      <c r="B71" t="s">
        <v>21</v>
      </c>
      <c r="C71" s="5" t="s">
        <v>22</v>
      </c>
      <c r="D71" t="s">
        <v>23</v>
      </c>
      <c r="E71" s="1" t="s">
        <v>334</v>
      </c>
      <c r="F71">
        <v>84500</v>
      </c>
      <c r="G71" s="60">
        <v>604.63975000000005</v>
      </c>
      <c r="H71" s="35">
        <v>1.1185</v>
      </c>
    </row>
    <row r="72" spans="2:9" x14ac:dyDescent="0.2">
      <c r="B72" t="s">
        <v>327</v>
      </c>
      <c r="C72" s="5" t="s">
        <v>22</v>
      </c>
      <c r="D72" t="s">
        <v>31</v>
      </c>
      <c r="E72" s="1" t="s">
        <v>334</v>
      </c>
      <c r="F72">
        <v>197500</v>
      </c>
      <c r="G72" s="60">
        <v>601.19000000000005</v>
      </c>
      <c r="H72" s="35">
        <v>1.1121000000000001</v>
      </c>
    </row>
    <row r="73" spans="2:9" x14ac:dyDescent="0.2">
      <c r="B73" t="s">
        <v>39</v>
      </c>
      <c r="C73" s="5" t="s">
        <v>22</v>
      </c>
      <c r="D73" t="s">
        <v>40</v>
      </c>
      <c r="E73" s="1" t="s">
        <v>334</v>
      </c>
      <c r="F73">
        <v>5000</v>
      </c>
      <c r="G73" s="60">
        <v>548.1</v>
      </c>
      <c r="H73" s="35">
        <v>1.0139</v>
      </c>
    </row>
    <row r="74" spans="2:9" x14ac:dyDescent="0.2">
      <c r="B74" t="s">
        <v>385</v>
      </c>
      <c r="C74" s="5" t="s">
        <v>22</v>
      </c>
      <c r="D74" t="s">
        <v>130</v>
      </c>
      <c r="E74" s="1" t="s">
        <v>334</v>
      </c>
      <c r="F74">
        <v>55000</v>
      </c>
      <c r="G74" s="60">
        <v>526.67999999999995</v>
      </c>
      <c r="H74" s="35">
        <v>0.97430000000000005</v>
      </c>
    </row>
    <row r="75" spans="2:9" x14ac:dyDescent="0.2">
      <c r="B75" t="s">
        <v>384</v>
      </c>
      <c r="C75" s="5" t="s">
        <v>22</v>
      </c>
      <c r="D75" t="s">
        <v>37</v>
      </c>
      <c r="E75" s="1" t="s">
        <v>334</v>
      </c>
      <c r="F75">
        <v>136000</v>
      </c>
      <c r="G75" s="60">
        <v>508.98</v>
      </c>
      <c r="H75" s="35">
        <v>0.94159999999999999</v>
      </c>
    </row>
    <row r="76" spans="2:9" x14ac:dyDescent="0.2">
      <c r="B76" t="s">
        <v>330</v>
      </c>
      <c r="C76" s="5" t="s">
        <v>22</v>
      </c>
      <c r="D76" t="s">
        <v>54</v>
      </c>
      <c r="E76" s="1" t="s">
        <v>334</v>
      </c>
      <c r="F76">
        <v>30000</v>
      </c>
      <c r="G76" s="60">
        <v>508.89</v>
      </c>
      <c r="H76" s="35">
        <v>0.94140000000000001</v>
      </c>
    </row>
    <row r="77" spans="2:9" x14ac:dyDescent="0.2">
      <c r="B77" t="s">
        <v>354</v>
      </c>
      <c r="C77" s="5" t="s">
        <v>22</v>
      </c>
      <c r="D77" t="s">
        <v>91</v>
      </c>
      <c r="E77" s="1" t="s">
        <v>334</v>
      </c>
      <c r="F77">
        <v>10000</v>
      </c>
      <c r="G77" s="60">
        <v>479.8</v>
      </c>
      <c r="H77" s="35">
        <v>0.88759999999999994</v>
      </c>
    </row>
    <row r="78" spans="2:9" x14ac:dyDescent="0.2">
      <c r="B78" t="s">
        <v>331</v>
      </c>
      <c r="C78" s="5" t="s">
        <v>22</v>
      </c>
      <c r="D78" t="s">
        <v>68</v>
      </c>
      <c r="E78" s="1" t="s">
        <v>334</v>
      </c>
      <c r="F78">
        <v>182500</v>
      </c>
      <c r="G78" s="60">
        <v>458.34875</v>
      </c>
      <c r="H78" s="35">
        <v>0.84789999999999999</v>
      </c>
    </row>
    <row r="79" spans="2:9" x14ac:dyDescent="0.2">
      <c r="B79" t="s">
        <v>440</v>
      </c>
      <c r="C79" s="5" t="s">
        <v>22</v>
      </c>
      <c r="D79" t="s">
        <v>91</v>
      </c>
      <c r="E79" s="1" t="s">
        <v>334</v>
      </c>
      <c r="F79">
        <v>8750</v>
      </c>
      <c r="G79" s="60">
        <v>390.6</v>
      </c>
      <c r="H79" s="35">
        <v>0.72260000000000002</v>
      </c>
    </row>
    <row r="80" spans="2:9" x14ac:dyDescent="0.2">
      <c r="B80" t="s">
        <v>441</v>
      </c>
      <c r="C80" s="5" t="s">
        <v>22</v>
      </c>
      <c r="D80" t="s">
        <v>65</v>
      </c>
      <c r="E80" s="1" t="s">
        <v>334</v>
      </c>
      <c r="F80">
        <v>125000</v>
      </c>
      <c r="G80" s="60">
        <v>345.125</v>
      </c>
      <c r="H80" s="35">
        <v>0.63839999999999997</v>
      </c>
    </row>
    <row r="81" spans="2:10" x14ac:dyDescent="0.2">
      <c r="B81" t="s">
        <v>442</v>
      </c>
      <c r="C81" s="5" t="s">
        <v>22</v>
      </c>
      <c r="D81" t="s">
        <v>140</v>
      </c>
      <c r="E81" s="1" t="s">
        <v>335</v>
      </c>
      <c r="F81">
        <v>-42500</v>
      </c>
      <c r="G81" s="60">
        <v>-365.96749999999997</v>
      </c>
      <c r="H81" s="35">
        <v>-0.67700000000000005</v>
      </c>
    </row>
    <row r="82" spans="2:10" x14ac:dyDescent="0.2">
      <c r="B82" t="s">
        <v>443</v>
      </c>
      <c r="C82" s="5" t="s">
        <v>22</v>
      </c>
      <c r="D82" t="s">
        <v>121</v>
      </c>
      <c r="E82" s="1" t="s">
        <v>335</v>
      </c>
      <c r="F82">
        <v>-66500</v>
      </c>
      <c r="G82" s="60">
        <v>-444.75200000000001</v>
      </c>
      <c r="H82" s="35">
        <v>-0.82269999999999999</v>
      </c>
    </row>
    <row r="83" spans="2:10" x14ac:dyDescent="0.2">
      <c r="B83" t="s">
        <v>247</v>
      </c>
      <c r="C83" s="5" t="s">
        <v>22</v>
      </c>
      <c r="D83" t="s">
        <v>40</v>
      </c>
      <c r="E83" s="1" t="s">
        <v>335</v>
      </c>
      <c r="F83">
        <v>-120000</v>
      </c>
      <c r="G83" s="60">
        <v>-449.7</v>
      </c>
      <c r="H83" s="35">
        <v>-0.83189999999999997</v>
      </c>
    </row>
    <row r="84" spans="2:10" x14ac:dyDescent="0.2">
      <c r="B84" t="s">
        <v>243</v>
      </c>
      <c r="C84" s="5" t="s">
        <v>22</v>
      </c>
      <c r="D84" t="s">
        <v>244</v>
      </c>
      <c r="E84" s="1" t="s">
        <v>335</v>
      </c>
      <c r="F84">
        <v>-17500</v>
      </c>
      <c r="G84" s="60">
        <v>-658.56</v>
      </c>
      <c r="H84" s="35">
        <v>-1.2182999999999999</v>
      </c>
    </row>
    <row r="85" spans="2:10" x14ac:dyDescent="0.2">
      <c r="B85" t="s">
        <v>389</v>
      </c>
      <c r="C85" s="5" t="s">
        <v>22</v>
      </c>
      <c r="D85"/>
      <c r="E85" s="1" t="s">
        <v>335</v>
      </c>
      <c r="F85">
        <v>-4800</v>
      </c>
      <c r="G85" s="60">
        <v>-662.2944</v>
      </c>
      <c r="H85" s="35">
        <v>-1.2252000000000001</v>
      </c>
      <c r="J85" s="1">
        <v>100000</v>
      </c>
    </row>
    <row r="86" spans="2:10" x14ac:dyDescent="0.2">
      <c r="B86" s="50" t="s">
        <v>321</v>
      </c>
      <c r="C86" s="52"/>
      <c r="D86" s="52"/>
      <c r="E86" s="52"/>
      <c r="F86" s="52"/>
      <c r="G86" s="54">
        <f>SUM(G70:G85)</f>
        <v>3004.9795999999997</v>
      </c>
      <c r="H86" s="34">
        <f>SUM(H70:H85)</f>
        <v>5.5588000000000015</v>
      </c>
      <c r="I86" s="53"/>
    </row>
    <row r="87" spans="2:10" x14ac:dyDescent="0.2">
      <c r="B87" s="30"/>
      <c r="D87"/>
      <c r="F87"/>
      <c r="G87"/>
      <c r="H87" s="35"/>
    </row>
    <row r="88" spans="2:10" x14ac:dyDescent="0.2">
      <c r="B88" s="44" t="s">
        <v>333</v>
      </c>
      <c r="D88"/>
      <c r="F88"/>
      <c r="G88"/>
      <c r="H88" s="35"/>
    </row>
    <row r="89" spans="2:10" x14ac:dyDescent="0.2">
      <c r="B89" t="s">
        <v>389</v>
      </c>
      <c r="C89" s="5" t="s">
        <v>22</v>
      </c>
      <c r="D89"/>
      <c r="E89" s="1" t="s">
        <v>334</v>
      </c>
      <c r="F89">
        <v>18000</v>
      </c>
      <c r="G89" s="4">
        <v>62.93</v>
      </c>
      <c r="H89" s="35">
        <v>0.1164</v>
      </c>
    </row>
    <row r="90" spans="2:10" x14ac:dyDescent="0.2">
      <c r="B90" t="s">
        <v>21</v>
      </c>
      <c r="C90" s="5" t="s">
        <v>22</v>
      </c>
      <c r="D90" t="s">
        <v>23</v>
      </c>
      <c r="E90" s="1" t="s">
        <v>334</v>
      </c>
      <c r="F90">
        <v>195000</v>
      </c>
      <c r="G90" s="4">
        <v>3.51</v>
      </c>
      <c r="H90" s="35">
        <v>6.4999999999999997E-3</v>
      </c>
    </row>
    <row r="91" spans="2:10" x14ac:dyDescent="0.2">
      <c r="B91" t="s">
        <v>110</v>
      </c>
      <c r="C91" s="5" t="s">
        <v>22</v>
      </c>
      <c r="D91" t="s">
        <v>111</v>
      </c>
      <c r="E91" s="1" t="s">
        <v>341</v>
      </c>
      <c r="F91">
        <v>-50000</v>
      </c>
      <c r="G91" s="4">
        <v>-4.6500000000000004</v>
      </c>
      <c r="H91" s="35">
        <v>-8.6E-3</v>
      </c>
    </row>
    <row r="92" spans="2:10" x14ac:dyDescent="0.2">
      <c r="B92" t="s">
        <v>25</v>
      </c>
      <c r="C92" s="5" t="s">
        <v>22</v>
      </c>
      <c r="D92" t="s">
        <v>23</v>
      </c>
      <c r="E92" s="1" t="s">
        <v>341</v>
      </c>
      <c r="F92">
        <v>-70000</v>
      </c>
      <c r="G92" s="4">
        <v>-10.89</v>
      </c>
      <c r="H92" s="35">
        <v>-2.01E-2</v>
      </c>
    </row>
    <row r="93" spans="2:10" x14ac:dyDescent="0.2">
      <c r="B93" t="s">
        <v>252</v>
      </c>
      <c r="C93" s="5" t="s">
        <v>22</v>
      </c>
      <c r="D93" t="s">
        <v>121</v>
      </c>
      <c r="E93" s="1" t="s">
        <v>341</v>
      </c>
      <c r="F93">
        <v>-29700</v>
      </c>
      <c r="G93" s="4">
        <v>-12.22</v>
      </c>
      <c r="H93" s="35">
        <v>-2.2599999999999999E-2</v>
      </c>
    </row>
    <row r="94" spans="2:10" x14ac:dyDescent="0.2">
      <c r="B94" s="50" t="s">
        <v>321</v>
      </c>
      <c r="C94" s="52"/>
      <c r="D94" s="52"/>
      <c r="E94" s="52"/>
      <c r="F94" s="52"/>
      <c r="G94" s="54">
        <f>SUM(G89:G93)</f>
        <v>38.68</v>
      </c>
      <c r="H94" s="34">
        <f>SUM(H89:H93)</f>
        <v>7.1600000000000011E-2</v>
      </c>
    </row>
    <row r="95" spans="2:10" x14ac:dyDescent="0.2">
      <c r="B95" s="50" t="s">
        <v>324</v>
      </c>
      <c r="C95" s="47"/>
      <c r="D95" s="49"/>
      <c r="E95" s="49"/>
      <c r="F95" s="49"/>
      <c r="G95" s="48">
        <f>SUM(G86,G94)</f>
        <v>3043.6595999999995</v>
      </c>
      <c r="H95" s="31">
        <f>SUM(H86,H94)</f>
        <v>5.6304000000000016</v>
      </c>
    </row>
    <row r="96" spans="2:10" x14ac:dyDescent="0.2">
      <c r="B96" s="2"/>
      <c r="C96" s="9"/>
      <c r="D96" s="2"/>
      <c r="E96" s="2"/>
      <c r="F96" s="10"/>
      <c r="G96" s="10"/>
      <c r="H96" s="10"/>
    </row>
    <row r="97" spans="2:8" x14ac:dyDescent="0.2">
      <c r="B97" s="6" t="s">
        <v>11</v>
      </c>
      <c r="C97" s="7" t="s">
        <v>12</v>
      </c>
      <c r="D97" s="6" t="s">
        <v>157</v>
      </c>
      <c r="E97" s="6" t="s">
        <v>14</v>
      </c>
      <c r="F97" s="8" t="s">
        <v>15</v>
      </c>
      <c r="G97" s="8" t="s">
        <v>16</v>
      </c>
      <c r="H97" s="8" t="s">
        <v>17</v>
      </c>
    </row>
    <row r="98" spans="2:8" x14ac:dyDescent="0.2">
      <c r="B98" s="2" t="s">
        <v>158</v>
      </c>
    </row>
    <row r="99" spans="2:8" x14ac:dyDescent="0.2">
      <c r="B99" s="2" t="s">
        <v>20</v>
      </c>
    </row>
    <row r="100" spans="2:8" x14ac:dyDescent="0.2">
      <c r="B100" s="2" t="s">
        <v>159</v>
      </c>
    </row>
    <row r="101" spans="2:8" x14ac:dyDescent="0.2">
      <c r="B101" s="1" t="s">
        <v>282</v>
      </c>
      <c r="C101" s="5">
        <v>6.91</v>
      </c>
      <c r="D101" s="1" t="s">
        <v>283</v>
      </c>
      <c r="E101" s="1" t="s">
        <v>284</v>
      </c>
      <c r="F101" s="4">
        <v>1000000</v>
      </c>
      <c r="G101" s="4">
        <v>1004.2</v>
      </c>
      <c r="H101" s="4">
        <v>1.86</v>
      </c>
    </row>
    <row r="102" spans="2:8" x14ac:dyDescent="0.2">
      <c r="B102" s="1" t="s">
        <v>285</v>
      </c>
      <c r="C102" s="5">
        <v>6.87</v>
      </c>
      <c r="D102" s="1" t="s">
        <v>283</v>
      </c>
      <c r="E102" s="1" t="s">
        <v>286</v>
      </c>
      <c r="F102" s="4">
        <v>1000000</v>
      </c>
      <c r="G102" s="4">
        <v>980.96</v>
      </c>
      <c r="H102" s="4">
        <v>1.81</v>
      </c>
    </row>
    <row r="103" spans="2:8" x14ac:dyDescent="0.2">
      <c r="B103" s="1" t="s">
        <v>287</v>
      </c>
      <c r="C103" s="5">
        <v>7.24</v>
      </c>
      <c r="D103" s="1" t="s">
        <v>283</v>
      </c>
      <c r="E103" s="1" t="s">
        <v>288</v>
      </c>
      <c r="F103" s="4">
        <v>500000</v>
      </c>
      <c r="G103" s="4">
        <v>512.16</v>
      </c>
      <c r="H103" s="4">
        <v>0.95</v>
      </c>
    </row>
    <row r="104" spans="2:8" x14ac:dyDescent="0.2">
      <c r="B104" s="1" t="s">
        <v>289</v>
      </c>
      <c r="C104" s="5">
        <v>7.28</v>
      </c>
      <c r="D104" s="1" t="s">
        <v>283</v>
      </c>
      <c r="E104" s="1" t="s">
        <v>290</v>
      </c>
      <c r="F104" s="4">
        <v>500000</v>
      </c>
      <c r="G104" s="4">
        <v>502.6</v>
      </c>
      <c r="H104" s="4">
        <v>0.93</v>
      </c>
    </row>
    <row r="105" spans="2:8" x14ac:dyDescent="0.2">
      <c r="B105" s="2" t="s">
        <v>160</v>
      </c>
      <c r="C105" s="9"/>
      <c r="D105" s="2"/>
      <c r="E105" s="2"/>
      <c r="F105" s="10"/>
      <c r="G105" s="10">
        <f>SUM(G97:G104)</f>
        <v>2999.92</v>
      </c>
      <c r="H105" s="10">
        <f>SUM(H97:H104)</f>
        <v>5.55</v>
      </c>
    </row>
    <row r="106" spans="2:8" x14ac:dyDescent="0.2">
      <c r="B106" s="2" t="s">
        <v>161</v>
      </c>
    </row>
    <row r="107" spans="2:8" x14ac:dyDescent="0.2">
      <c r="B107" s="1" t="s">
        <v>291</v>
      </c>
      <c r="C107" s="5">
        <v>8.85</v>
      </c>
      <c r="D107" s="1" t="s">
        <v>292</v>
      </c>
      <c r="E107" s="1" t="s">
        <v>293</v>
      </c>
      <c r="F107" s="4">
        <v>5000</v>
      </c>
      <c r="G107" s="4">
        <v>4996.7700000000004</v>
      </c>
      <c r="H107" s="4">
        <v>9.24</v>
      </c>
    </row>
    <row r="108" spans="2:8" x14ac:dyDescent="0.2">
      <c r="B108" s="1" t="s">
        <v>294</v>
      </c>
      <c r="C108" s="5">
        <v>7.84</v>
      </c>
      <c r="D108" s="1" t="s">
        <v>295</v>
      </c>
      <c r="E108" s="1" t="s">
        <v>296</v>
      </c>
      <c r="F108" s="4">
        <v>2500</v>
      </c>
      <c r="G108" s="4">
        <v>2487.96</v>
      </c>
      <c r="H108" s="4">
        <v>4.5999999999999996</v>
      </c>
    </row>
    <row r="109" spans="2:8" x14ac:dyDescent="0.2">
      <c r="B109" s="1" t="s">
        <v>297</v>
      </c>
      <c r="C109" s="5">
        <v>8.73</v>
      </c>
      <c r="D109" s="1" t="s">
        <v>298</v>
      </c>
      <c r="E109" s="1" t="s">
        <v>299</v>
      </c>
      <c r="F109" s="4">
        <v>2000</v>
      </c>
      <c r="G109" s="4">
        <v>1989.31</v>
      </c>
      <c r="H109" s="4">
        <v>3.68</v>
      </c>
    </row>
    <row r="110" spans="2:8" x14ac:dyDescent="0.2">
      <c r="B110" s="1" t="s">
        <v>300</v>
      </c>
      <c r="C110" s="5">
        <v>8.82</v>
      </c>
      <c r="D110" s="1" t="s">
        <v>301</v>
      </c>
      <c r="E110" s="1" t="s">
        <v>302</v>
      </c>
      <c r="F110" s="4">
        <v>1500</v>
      </c>
      <c r="G110" s="4">
        <v>1502.03</v>
      </c>
      <c r="H110" s="4">
        <v>2.78</v>
      </c>
    </row>
    <row r="111" spans="2:8" x14ac:dyDescent="0.2">
      <c r="B111" s="2" t="s">
        <v>162</v>
      </c>
      <c r="C111" s="9"/>
      <c r="D111" s="2"/>
      <c r="E111" s="2"/>
      <c r="F111" s="10"/>
      <c r="G111" s="10">
        <f>SUM(G106:G110)</f>
        <v>10976.070000000002</v>
      </c>
      <c r="H111" s="10">
        <f>SUM(H106:H110)</f>
        <v>20.3</v>
      </c>
    </row>
    <row r="112" spans="2:8" x14ac:dyDescent="0.2">
      <c r="B112" s="2" t="s">
        <v>163</v>
      </c>
    </row>
    <row r="113" spans="2:8" x14ac:dyDescent="0.2">
      <c r="B113" s="1" t="s">
        <v>155</v>
      </c>
      <c r="C113" s="5" t="s">
        <v>155</v>
      </c>
      <c r="D113" s="1" t="s">
        <v>155</v>
      </c>
      <c r="E113" s="1" t="s">
        <v>155</v>
      </c>
      <c r="F113" s="4" t="s">
        <v>155</v>
      </c>
      <c r="G113" s="4" t="s">
        <v>155</v>
      </c>
      <c r="H113" s="4" t="s">
        <v>155</v>
      </c>
    </row>
    <row r="114" spans="2:8" x14ac:dyDescent="0.2">
      <c r="B114" s="2" t="s">
        <v>164</v>
      </c>
      <c r="C114" s="9"/>
      <c r="D114" s="2"/>
      <c r="E114" s="2"/>
      <c r="F114" s="10"/>
      <c r="G114" s="10">
        <f>SUM(G112:G113)</f>
        <v>0</v>
      </c>
      <c r="H114" s="10">
        <f>SUM(H112:H113)</f>
        <v>0</v>
      </c>
    </row>
    <row r="115" spans="2:8" x14ac:dyDescent="0.2">
      <c r="B115" s="2" t="s">
        <v>165</v>
      </c>
    </row>
    <row r="116" spans="2:8" x14ac:dyDescent="0.2">
      <c r="B116" s="1" t="s">
        <v>155</v>
      </c>
      <c r="C116" s="5" t="s">
        <v>155</v>
      </c>
      <c r="D116" s="1" t="s">
        <v>155</v>
      </c>
      <c r="E116" s="1" t="s">
        <v>155</v>
      </c>
      <c r="F116" s="4" t="s">
        <v>155</v>
      </c>
      <c r="G116" s="4" t="s">
        <v>155</v>
      </c>
      <c r="H116" s="4" t="s">
        <v>155</v>
      </c>
    </row>
    <row r="117" spans="2:8" x14ac:dyDescent="0.2">
      <c r="B117" s="2" t="s">
        <v>166</v>
      </c>
      <c r="C117" s="9"/>
      <c r="D117" s="2"/>
      <c r="E117" s="2"/>
      <c r="F117" s="10"/>
      <c r="G117" s="10">
        <f>SUM(G115:G116)</f>
        <v>0</v>
      </c>
      <c r="H117" s="10">
        <f>SUM(H115:H116)</f>
        <v>0</v>
      </c>
    </row>
    <row r="118" spans="2:8" x14ac:dyDescent="0.2">
      <c r="B118" s="2" t="s">
        <v>167</v>
      </c>
    </row>
    <row r="119" spans="2:8" x14ac:dyDescent="0.2">
      <c r="B119" s="1" t="s">
        <v>155</v>
      </c>
      <c r="C119" s="5" t="s">
        <v>155</v>
      </c>
      <c r="D119" s="1" t="s">
        <v>155</v>
      </c>
      <c r="E119" s="1" t="s">
        <v>155</v>
      </c>
      <c r="F119" s="4" t="s">
        <v>155</v>
      </c>
      <c r="G119" s="4" t="s">
        <v>155</v>
      </c>
      <c r="H119" s="4" t="s">
        <v>155</v>
      </c>
    </row>
    <row r="120" spans="2:8" x14ac:dyDescent="0.2">
      <c r="B120" s="2" t="s">
        <v>168</v>
      </c>
      <c r="C120" s="9"/>
      <c r="D120" s="2"/>
      <c r="E120" s="2"/>
      <c r="F120" s="10"/>
      <c r="G120" s="10">
        <f>SUM(G118:G119)</f>
        <v>0</v>
      </c>
      <c r="H120" s="10">
        <f>SUM(H118:H119)</f>
        <v>0</v>
      </c>
    </row>
    <row r="121" spans="2:8" x14ac:dyDescent="0.2">
      <c r="B121" s="2" t="s">
        <v>169</v>
      </c>
    </row>
    <row r="122" spans="2:8" x14ac:dyDescent="0.2">
      <c r="B122" s="1" t="s">
        <v>303</v>
      </c>
      <c r="C122" s="5">
        <v>5.2</v>
      </c>
      <c r="D122" s="1" t="s">
        <v>170</v>
      </c>
      <c r="E122" s="1" t="s">
        <v>304</v>
      </c>
      <c r="F122" s="4">
        <v>2500000</v>
      </c>
      <c r="G122" s="4">
        <v>2497.5100000000002</v>
      </c>
      <c r="H122" s="4">
        <v>4.62</v>
      </c>
    </row>
    <row r="123" spans="2:8" x14ac:dyDescent="0.2">
      <c r="B123" s="1" t="s">
        <v>305</v>
      </c>
      <c r="C123" s="5">
        <v>5.15</v>
      </c>
      <c r="D123" s="1" t="s">
        <v>170</v>
      </c>
      <c r="E123" s="1" t="s">
        <v>306</v>
      </c>
      <c r="F123" s="4">
        <v>2500000</v>
      </c>
      <c r="G123" s="4">
        <v>2492.2600000000002</v>
      </c>
      <c r="H123" s="4">
        <v>4.6100000000000003</v>
      </c>
    </row>
    <row r="124" spans="2:8" x14ac:dyDescent="0.2">
      <c r="B124" s="1" t="s">
        <v>392</v>
      </c>
      <c r="C124" s="5">
        <v>5.28</v>
      </c>
      <c r="D124" s="1" t="s">
        <v>170</v>
      </c>
      <c r="E124" s="1" t="s">
        <v>395</v>
      </c>
      <c r="F124" s="4">
        <v>2500000</v>
      </c>
      <c r="G124" s="4">
        <v>2487.41</v>
      </c>
      <c r="H124" s="4">
        <v>4.5999999999999996</v>
      </c>
    </row>
    <row r="125" spans="2:8" x14ac:dyDescent="0.2">
      <c r="B125" s="2" t="s">
        <v>171</v>
      </c>
      <c r="C125" s="9"/>
      <c r="D125" s="2"/>
      <c r="E125" s="2"/>
      <c r="F125" s="10"/>
      <c r="G125" s="10">
        <f>SUM(G121:G124)</f>
        <v>7477.18</v>
      </c>
      <c r="H125" s="10">
        <f>SUM(H121:H124)</f>
        <v>13.83</v>
      </c>
    </row>
    <row r="126" spans="2:8" x14ac:dyDescent="0.2">
      <c r="B126" s="2" t="s">
        <v>172</v>
      </c>
    </row>
    <row r="127" spans="2:8" x14ac:dyDescent="0.2">
      <c r="B127" s="1" t="s">
        <v>155</v>
      </c>
      <c r="C127" s="5" t="s">
        <v>155</v>
      </c>
      <c r="D127" s="1" t="s">
        <v>155</v>
      </c>
      <c r="E127" s="1" t="s">
        <v>155</v>
      </c>
      <c r="F127" s="4" t="s">
        <v>155</v>
      </c>
      <c r="G127" s="4" t="s">
        <v>155</v>
      </c>
      <c r="H127" s="4" t="s">
        <v>155</v>
      </c>
    </row>
    <row r="128" spans="2:8" x14ac:dyDescent="0.2">
      <c r="B128" s="2" t="s">
        <v>173</v>
      </c>
      <c r="C128" s="9"/>
      <c r="D128" s="2"/>
      <c r="E128" s="2"/>
      <c r="F128" s="10"/>
      <c r="G128" s="10">
        <f>SUM(G126:G127)</f>
        <v>0</v>
      </c>
      <c r="H128" s="10">
        <f>SUM(H126:H127)</f>
        <v>0</v>
      </c>
    </row>
    <row r="129" spans="2:8" x14ac:dyDescent="0.2">
      <c r="B129" s="2" t="s">
        <v>174</v>
      </c>
    </row>
    <row r="130" spans="2:8" x14ac:dyDescent="0.2">
      <c r="B130" s="1" t="s">
        <v>155</v>
      </c>
      <c r="C130" s="5" t="s">
        <v>155</v>
      </c>
      <c r="D130" s="1" t="s">
        <v>155</v>
      </c>
      <c r="E130" s="1" t="s">
        <v>155</v>
      </c>
      <c r="F130" s="4" t="s">
        <v>155</v>
      </c>
      <c r="G130" s="4" t="s">
        <v>155</v>
      </c>
      <c r="H130" s="4" t="s">
        <v>155</v>
      </c>
    </row>
    <row r="131" spans="2:8" x14ac:dyDescent="0.2">
      <c r="B131" s="2" t="s">
        <v>175</v>
      </c>
      <c r="C131" s="9"/>
      <c r="D131" s="2"/>
      <c r="E131" s="2"/>
      <c r="F131" s="10"/>
      <c r="G131" s="10">
        <f>SUM(G129:G130)</f>
        <v>0</v>
      </c>
      <c r="H131" s="10">
        <f>SUM(H129:H130)</f>
        <v>0</v>
      </c>
    </row>
    <row r="132" spans="2:8" x14ac:dyDescent="0.2">
      <c r="B132" s="2" t="s">
        <v>176</v>
      </c>
    </row>
    <row r="133" spans="2:8" x14ac:dyDescent="0.2">
      <c r="B133" s="1" t="s">
        <v>155</v>
      </c>
      <c r="C133" s="5" t="s">
        <v>155</v>
      </c>
      <c r="D133" s="1" t="s">
        <v>155</v>
      </c>
      <c r="E133" s="1" t="s">
        <v>155</v>
      </c>
      <c r="F133" s="4" t="s">
        <v>155</v>
      </c>
      <c r="G133" s="4" t="s">
        <v>155</v>
      </c>
      <c r="H133" s="4" t="s">
        <v>155</v>
      </c>
    </row>
    <row r="134" spans="2:8" x14ac:dyDescent="0.2">
      <c r="B134" s="2" t="s">
        <v>177</v>
      </c>
      <c r="C134" s="9"/>
      <c r="D134" s="2"/>
      <c r="E134" s="2"/>
      <c r="F134" s="10"/>
      <c r="G134" s="10">
        <f>SUM(G132:G133)</f>
        <v>0</v>
      </c>
      <c r="H134" s="10">
        <f>SUM(H132:H133)</f>
        <v>0</v>
      </c>
    </row>
    <row r="135" spans="2:8" x14ac:dyDescent="0.2">
      <c r="B135" s="2" t="s">
        <v>178</v>
      </c>
    </row>
    <row r="136" spans="2:8" x14ac:dyDescent="0.2">
      <c r="B136" s="1" t="s">
        <v>155</v>
      </c>
      <c r="C136" s="5" t="s">
        <v>155</v>
      </c>
      <c r="D136" s="1" t="s">
        <v>155</v>
      </c>
      <c r="E136" s="1" t="s">
        <v>155</v>
      </c>
      <c r="F136" s="4" t="s">
        <v>155</v>
      </c>
      <c r="G136" s="4" t="s">
        <v>155</v>
      </c>
      <c r="H136" s="4" t="s">
        <v>155</v>
      </c>
    </row>
    <row r="137" spans="2:8" x14ac:dyDescent="0.2">
      <c r="B137" s="2" t="s">
        <v>179</v>
      </c>
      <c r="C137" s="9"/>
      <c r="D137" s="2"/>
      <c r="E137" s="2"/>
      <c r="F137" s="10"/>
      <c r="G137" s="10">
        <f>SUM(G135:G136)</f>
        <v>0</v>
      </c>
      <c r="H137" s="10">
        <f>SUM(H135:H136)</f>
        <v>0</v>
      </c>
    </row>
    <row r="138" spans="2:8" x14ac:dyDescent="0.2">
      <c r="B138" s="2" t="s">
        <v>180</v>
      </c>
      <c r="C138" s="9"/>
      <c r="D138" s="2"/>
      <c r="E138" s="2"/>
      <c r="F138" s="10"/>
      <c r="G138" s="10">
        <v>1259.79</v>
      </c>
      <c r="H138" s="10">
        <v>2.33</v>
      </c>
    </row>
    <row r="139" spans="2:8" x14ac:dyDescent="0.2">
      <c r="B139" s="2" t="s">
        <v>181</v>
      </c>
      <c r="C139" s="9"/>
      <c r="D139" s="2"/>
      <c r="E139" s="2"/>
      <c r="F139" s="10"/>
      <c r="G139" s="10">
        <f>G66+G105+G111+G125+G138</f>
        <v>52982.95</v>
      </c>
      <c r="H139" s="10">
        <f>H66+H105+H111+H125+H138</f>
        <v>97.999999999999986</v>
      </c>
    </row>
    <row r="140" spans="2:8" x14ac:dyDescent="0.2">
      <c r="B140" s="2" t="s">
        <v>350</v>
      </c>
      <c r="C140" s="9"/>
      <c r="D140" s="2"/>
      <c r="E140" s="2"/>
      <c r="F140" s="10"/>
      <c r="G140" s="10">
        <f>G141-G139</f>
        <v>1074.2800000000061</v>
      </c>
      <c r="H140" s="10">
        <f>H141-H139</f>
        <v>2.0000000000000142</v>
      </c>
    </row>
    <row r="141" spans="2:8" x14ac:dyDescent="0.2">
      <c r="B141" s="2" t="s">
        <v>182</v>
      </c>
      <c r="C141" s="9"/>
      <c r="D141" s="2"/>
      <c r="E141" s="2"/>
      <c r="F141" s="10"/>
      <c r="G141" s="10">
        <v>54057.23</v>
      </c>
      <c r="H141" s="10">
        <v>100</v>
      </c>
    </row>
    <row r="142" spans="2:8" x14ac:dyDescent="0.2">
      <c r="B142" s="1" t="s">
        <v>183</v>
      </c>
    </row>
    <row r="143" spans="2:8" x14ac:dyDescent="0.2">
      <c r="B143" s="1" t="s">
        <v>184</v>
      </c>
    </row>
    <row r="144" spans="2:8" x14ac:dyDescent="0.2">
      <c r="B144" s="1" t="s">
        <v>185</v>
      </c>
      <c r="C144" s="5" t="s">
        <v>397</v>
      </c>
    </row>
    <row r="146" spans="2:3" x14ac:dyDescent="0.2">
      <c r="B146" s="11" t="s">
        <v>186</v>
      </c>
      <c r="C146" s="5" t="s">
        <v>187</v>
      </c>
    </row>
    <row r="147" spans="2:3" x14ac:dyDescent="0.2">
      <c r="B147" s="2"/>
    </row>
    <row r="148" spans="2:3" x14ac:dyDescent="0.2">
      <c r="B148" s="2" t="s">
        <v>188</v>
      </c>
      <c r="C148" s="5" t="s">
        <v>187</v>
      </c>
    </row>
    <row r="149" spans="2:3" x14ac:dyDescent="0.2">
      <c r="B149" s="2" t="s">
        <v>189</v>
      </c>
      <c r="C149" s="5" t="s">
        <v>187</v>
      </c>
    </row>
    <row r="150" spans="2:3" x14ac:dyDescent="0.2">
      <c r="B150" s="2" t="s">
        <v>190</v>
      </c>
      <c r="C150" s="5" t="s">
        <v>191</v>
      </c>
    </row>
    <row r="151" spans="2:3" x14ac:dyDescent="0.2">
      <c r="B151" s="2" t="s">
        <v>463</v>
      </c>
      <c r="C151" s="9"/>
    </row>
    <row r="152" spans="2:3" x14ac:dyDescent="0.2">
      <c r="B152" s="2" t="s">
        <v>464</v>
      </c>
      <c r="C152" s="9"/>
    </row>
    <row r="153" spans="2:3" x14ac:dyDescent="0.2">
      <c r="B153" s="2" t="s">
        <v>465</v>
      </c>
      <c r="C153" s="9"/>
    </row>
    <row r="154" spans="2:3" x14ac:dyDescent="0.2">
      <c r="B154" s="2" t="s">
        <v>466</v>
      </c>
      <c r="C154" s="9"/>
    </row>
    <row r="155" spans="2:3" x14ac:dyDescent="0.2">
      <c r="B155" s="2" t="s">
        <v>467</v>
      </c>
      <c r="C155" s="9"/>
    </row>
    <row r="156" spans="2:3" x14ac:dyDescent="0.2">
      <c r="B156" s="2" t="s">
        <v>468</v>
      </c>
      <c r="C156" s="9"/>
    </row>
    <row r="157" spans="2:3" x14ac:dyDescent="0.2">
      <c r="B157" s="2" t="s">
        <v>469</v>
      </c>
      <c r="C157" s="9"/>
    </row>
    <row r="158" spans="2:3" x14ac:dyDescent="0.2">
      <c r="B158" s="2" t="s">
        <v>470</v>
      </c>
      <c r="C158" s="9"/>
    </row>
    <row r="159" spans="2:3" x14ac:dyDescent="0.2">
      <c r="B159" s="2" t="s">
        <v>471</v>
      </c>
      <c r="C159" s="9"/>
    </row>
    <row r="160" spans="2:3" x14ac:dyDescent="0.2">
      <c r="B160" s="1" t="s">
        <v>192</v>
      </c>
    </row>
    <row r="162" spans="2:4" ht="15" x14ac:dyDescent="0.25">
      <c r="B162" s="12"/>
      <c r="C162" s="13" t="s">
        <v>193</v>
      </c>
    </row>
    <row r="163" spans="2:4" ht="15" x14ac:dyDescent="0.25">
      <c r="B163" s="12" t="s">
        <v>194</v>
      </c>
      <c r="C163" s="14" t="s">
        <v>10</v>
      </c>
    </row>
    <row r="164" spans="2:4" ht="15" x14ac:dyDescent="0.25">
      <c r="B164" s="12" t="s">
        <v>195</v>
      </c>
      <c r="C164" s="13"/>
    </row>
    <row r="165" spans="2:4" ht="15" x14ac:dyDescent="0.25">
      <c r="B165" s="12"/>
      <c r="C165" s="13"/>
    </row>
    <row r="166" spans="2:4" ht="15" x14ac:dyDescent="0.25">
      <c r="B166" s="12" t="s">
        <v>196</v>
      </c>
      <c r="C166" s="13"/>
    </row>
    <row r="167" spans="2:4" ht="15" x14ac:dyDescent="0.25">
      <c r="B167" s="12"/>
      <c r="C167" s="13"/>
    </row>
    <row r="168" spans="2:4" ht="15" x14ac:dyDescent="0.25">
      <c r="B168" s="12" t="s">
        <v>197</v>
      </c>
      <c r="C168" s="13"/>
    </row>
    <row r="169" spans="2:4" ht="15" x14ac:dyDescent="0.25">
      <c r="B169" s="12" t="s">
        <v>198</v>
      </c>
      <c r="C169" s="13"/>
    </row>
    <row r="170" spans="2:4" ht="15" x14ac:dyDescent="0.25">
      <c r="B170" s="12"/>
      <c r="C170" s="13"/>
    </row>
    <row r="171" spans="2:4" ht="15" x14ac:dyDescent="0.25">
      <c r="B171" s="12" t="s">
        <v>199</v>
      </c>
      <c r="C171" s="13" t="s">
        <v>397</v>
      </c>
    </row>
    <row r="172" spans="2:4" ht="15" x14ac:dyDescent="0.25">
      <c r="B172" s="73" t="s">
        <v>200</v>
      </c>
      <c r="C172" s="73"/>
    </row>
    <row r="174" spans="2:4" ht="15" x14ac:dyDescent="0.25">
      <c r="B174" s="12" t="s">
        <v>201</v>
      </c>
      <c r="C174" s="13"/>
      <c r="D174" s="12"/>
    </row>
    <row r="175" spans="2:4" ht="30" x14ac:dyDescent="0.25">
      <c r="B175" s="15" t="s">
        <v>202</v>
      </c>
      <c r="C175" s="14" t="s">
        <v>203</v>
      </c>
      <c r="D175" s="15" t="s">
        <v>204</v>
      </c>
    </row>
    <row r="176" spans="2:4" ht="15" x14ac:dyDescent="0.25">
      <c r="B176" s="12" t="s">
        <v>187</v>
      </c>
      <c r="C176" s="13" t="s">
        <v>187</v>
      </c>
      <c r="D176" s="12" t="s">
        <v>187</v>
      </c>
    </row>
    <row r="178" spans="2:7" x14ac:dyDescent="0.2">
      <c r="B178" s="2" t="s">
        <v>205</v>
      </c>
      <c r="C178" s="24">
        <v>46295</v>
      </c>
    </row>
    <row r="179" spans="2:7" x14ac:dyDescent="0.2">
      <c r="B179" s="16" t="s">
        <v>206</v>
      </c>
      <c r="C179" s="19" t="s">
        <v>207</v>
      </c>
      <c r="D179" s="16" t="s">
        <v>208</v>
      </c>
      <c r="E179" s="20" t="s">
        <v>209</v>
      </c>
      <c r="F179" s="21" t="s">
        <v>210</v>
      </c>
      <c r="G179" s="10"/>
    </row>
    <row r="180" spans="2:7" x14ac:dyDescent="0.2">
      <c r="B180" s="1" t="s">
        <v>444</v>
      </c>
      <c r="C180" s="5">
        <v>-17500</v>
      </c>
      <c r="D180" s="1">
        <v>3888.9470000000001</v>
      </c>
      <c r="E180" s="1">
        <v>3763.2000000000003</v>
      </c>
      <c r="F180" s="22">
        <v>117.26</v>
      </c>
    </row>
    <row r="182" spans="2:7" x14ac:dyDescent="0.2">
      <c r="B182" s="2" t="s">
        <v>211</v>
      </c>
      <c r="C182" s="64">
        <v>1.2200000000000001E-2</v>
      </c>
    </row>
    <row r="183" spans="2:7" x14ac:dyDescent="0.2">
      <c r="B183" s="2"/>
    </row>
    <row r="184" spans="2:7" x14ac:dyDescent="0.2">
      <c r="B184" s="2" t="s">
        <v>414</v>
      </c>
    </row>
    <row r="185" spans="2:7" x14ac:dyDescent="0.2">
      <c r="B185" s="20" t="s">
        <v>212</v>
      </c>
      <c r="C185" s="19" t="s">
        <v>213</v>
      </c>
      <c r="D185" s="2"/>
    </row>
    <row r="186" spans="2:7" x14ac:dyDescent="0.2">
      <c r="B186" s="18" t="s">
        <v>187</v>
      </c>
      <c r="C186" s="23"/>
    </row>
    <row r="187" spans="2:7" x14ac:dyDescent="0.2">
      <c r="C187" s="23"/>
    </row>
    <row r="188" spans="2:7" x14ac:dyDescent="0.2">
      <c r="B188" s="20" t="s">
        <v>214</v>
      </c>
      <c r="C188" s="62" t="s">
        <v>213</v>
      </c>
    </row>
    <row r="189" spans="2:7" x14ac:dyDescent="0.2">
      <c r="B189" s="18" t="s">
        <v>444</v>
      </c>
      <c r="C189" s="19">
        <v>100</v>
      </c>
    </row>
    <row r="190" spans="2:7" x14ac:dyDescent="0.2">
      <c r="C190" s="23"/>
    </row>
    <row r="191" spans="2:7" x14ac:dyDescent="0.2">
      <c r="C191" s="23"/>
    </row>
    <row r="192" spans="2:7" x14ac:dyDescent="0.2">
      <c r="B192" s="20" t="s">
        <v>215</v>
      </c>
      <c r="C192" s="23" t="s">
        <v>216</v>
      </c>
    </row>
    <row r="193" spans="2:7" x14ac:dyDescent="0.2">
      <c r="B193" s="17" t="s">
        <v>187</v>
      </c>
    </row>
    <row r="196" spans="2:7" x14ac:dyDescent="0.2">
      <c r="B196" s="20" t="s">
        <v>217</v>
      </c>
      <c r="C196" s="19" t="s">
        <v>216</v>
      </c>
    </row>
    <row r="197" spans="2:7" x14ac:dyDescent="0.2">
      <c r="B197" s="18" t="s">
        <v>444</v>
      </c>
      <c r="C197" s="23">
        <v>68056572.5</v>
      </c>
    </row>
    <row r="198" spans="2:7" x14ac:dyDescent="0.2">
      <c r="C198" s="19">
        <f>SUM(C196:C197)</f>
        <v>68056572.5</v>
      </c>
    </row>
    <row r="201" spans="2:7" x14ac:dyDescent="0.2">
      <c r="B201" s="16" t="s">
        <v>218</v>
      </c>
      <c r="C201" s="19">
        <f>C198</f>
        <v>68056572.5</v>
      </c>
    </row>
    <row r="203" spans="2:7" x14ac:dyDescent="0.2">
      <c r="B203" s="2" t="s">
        <v>219</v>
      </c>
      <c r="C203" s="24">
        <v>46295</v>
      </c>
    </row>
    <row r="204" spans="2:7" x14ac:dyDescent="0.2">
      <c r="B204" s="16" t="s">
        <v>206</v>
      </c>
      <c r="C204" s="19" t="s">
        <v>207</v>
      </c>
      <c r="D204" s="16" t="s">
        <v>208</v>
      </c>
      <c r="E204" s="20" t="s">
        <v>209</v>
      </c>
      <c r="F204" s="25" t="s">
        <v>210</v>
      </c>
      <c r="G204" s="10"/>
    </row>
    <row r="205" spans="2:7" x14ac:dyDescent="0.2">
      <c r="B205" s="17" t="s">
        <v>445</v>
      </c>
      <c r="C205" s="23">
        <v>-120000</v>
      </c>
      <c r="D205" s="17">
        <v>386.03399999999999</v>
      </c>
      <c r="E205" s="18">
        <v>374.75</v>
      </c>
      <c r="F205" s="26">
        <v>150.38999999999999</v>
      </c>
    </row>
    <row r="206" spans="2:7" x14ac:dyDescent="0.2">
      <c r="B206" s="17" t="s">
        <v>446</v>
      </c>
      <c r="C206" s="23">
        <v>-42500</v>
      </c>
      <c r="D206" s="17">
        <v>865.48900000000003</v>
      </c>
      <c r="E206" s="18">
        <v>861.1</v>
      </c>
      <c r="F206" s="26">
        <v>81.83</v>
      </c>
    </row>
    <row r="207" spans="2:7" x14ac:dyDescent="0.2">
      <c r="B207" s="17" t="s">
        <v>447</v>
      </c>
      <c r="C207" s="23">
        <v>-66500</v>
      </c>
      <c r="D207" s="17">
        <v>668.03290000000004</v>
      </c>
      <c r="E207" s="17">
        <v>668.80000000000007</v>
      </c>
      <c r="F207" s="26">
        <v>89.67</v>
      </c>
    </row>
    <row r="208" spans="2:7" x14ac:dyDescent="0.2">
      <c r="B208" s="17" t="s">
        <v>427</v>
      </c>
      <c r="C208" s="23">
        <v>-4800</v>
      </c>
      <c r="D208" s="17">
        <v>13995.0185</v>
      </c>
      <c r="E208" s="17">
        <v>13797.800000000001</v>
      </c>
      <c r="F208" s="26">
        <v>74.73</v>
      </c>
    </row>
    <row r="209" spans="2:6" x14ac:dyDescent="0.2">
      <c r="B209" s="65" t="s">
        <v>48</v>
      </c>
      <c r="C209" s="65">
        <v>50000</v>
      </c>
      <c r="D209" s="65">
        <v>1225.3875</v>
      </c>
      <c r="E209" s="65">
        <v>1227.8</v>
      </c>
      <c r="F209" s="65">
        <v>107.91</v>
      </c>
    </row>
    <row r="210" spans="2:6" x14ac:dyDescent="0.2">
      <c r="B210" s="65" t="s">
        <v>21</v>
      </c>
      <c r="C210" s="65">
        <v>84500</v>
      </c>
      <c r="D210" s="65">
        <v>738.0204</v>
      </c>
      <c r="E210" s="65">
        <v>715.55</v>
      </c>
      <c r="F210" s="65">
        <v>107.76</v>
      </c>
    </row>
    <row r="211" spans="2:6" x14ac:dyDescent="0.2">
      <c r="B211" s="65" t="s">
        <v>327</v>
      </c>
      <c r="C211" s="65">
        <v>197500</v>
      </c>
      <c r="D211" s="65">
        <v>302.85399999999998</v>
      </c>
      <c r="E211" s="65">
        <v>304.39999999999998</v>
      </c>
      <c r="F211" s="65">
        <v>113.54</v>
      </c>
    </row>
    <row r="212" spans="2:6" x14ac:dyDescent="0.2">
      <c r="B212" s="65" t="s">
        <v>39</v>
      </c>
      <c r="C212" s="65">
        <v>5000</v>
      </c>
      <c r="D212" s="65">
        <v>11040.32</v>
      </c>
      <c r="E212" s="65">
        <v>10962</v>
      </c>
      <c r="F212" s="65">
        <v>97.27</v>
      </c>
    </row>
    <row r="213" spans="2:6" x14ac:dyDescent="0.2">
      <c r="B213" s="65" t="s">
        <v>385</v>
      </c>
      <c r="C213" s="65">
        <v>55000</v>
      </c>
      <c r="D213" s="65">
        <v>968.43600000000004</v>
      </c>
      <c r="E213" s="65">
        <v>957.6</v>
      </c>
      <c r="F213" s="65">
        <v>94.02</v>
      </c>
    </row>
    <row r="214" spans="2:6" x14ac:dyDescent="0.2">
      <c r="B214" s="65" t="s">
        <v>384</v>
      </c>
      <c r="C214" s="65">
        <v>136000</v>
      </c>
      <c r="D214" s="65">
        <v>361.55</v>
      </c>
      <c r="E214" s="65">
        <v>374.25</v>
      </c>
      <c r="F214" s="65">
        <v>171.2</v>
      </c>
    </row>
    <row r="215" spans="2:6" x14ac:dyDescent="0.2">
      <c r="B215" s="65" t="s">
        <v>330</v>
      </c>
      <c r="C215" s="65">
        <v>30000</v>
      </c>
      <c r="D215" s="65">
        <v>1743.7825</v>
      </c>
      <c r="E215" s="65">
        <v>1696.3</v>
      </c>
      <c r="F215" s="65">
        <v>92.89</v>
      </c>
    </row>
    <row r="216" spans="2:6" x14ac:dyDescent="0.2">
      <c r="B216" s="65" t="s">
        <v>354</v>
      </c>
      <c r="C216" s="65">
        <v>10000</v>
      </c>
      <c r="D216" s="65">
        <v>4912</v>
      </c>
      <c r="E216" s="65">
        <v>4798</v>
      </c>
      <c r="F216" s="65">
        <v>91.66</v>
      </c>
    </row>
    <row r="217" spans="2:6" x14ac:dyDescent="0.2">
      <c r="B217" s="65" t="s">
        <v>331</v>
      </c>
      <c r="C217" s="65">
        <v>182500</v>
      </c>
      <c r="D217" s="65">
        <v>263.89</v>
      </c>
      <c r="E217" s="65">
        <v>251.15</v>
      </c>
      <c r="F217" s="65">
        <v>110.5</v>
      </c>
    </row>
    <row r="218" spans="2:6" x14ac:dyDescent="0.2">
      <c r="B218" s="65" t="s">
        <v>440</v>
      </c>
      <c r="C218" s="65">
        <v>8750</v>
      </c>
      <c r="D218" s="65">
        <v>4631.12</v>
      </c>
      <c r="E218" s="65">
        <v>4464</v>
      </c>
      <c r="F218" s="65">
        <v>94.36</v>
      </c>
    </row>
    <row r="219" spans="2:6" x14ac:dyDescent="0.2">
      <c r="B219" s="65" t="s">
        <v>441</v>
      </c>
      <c r="C219" s="65">
        <v>125000</v>
      </c>
      <c r="D219" s="65">
        <v>290.99700000000001</v>
      </c>
      <c r="E219" s="65">
        <v>276.10000000000002</v>
      </c>
      <c r="F219" s="65">
        <v>89.83</v>
      </c>
    </row>
    <row r="220" spans="2:6" x14ac:dyDescent="0.2">
      <c r="B220" s="2" t="s">
        <v>474</v>
      </c>
    </row>
    <row r="221" spans="2:6" x14ac:dyDescent="0.2">
      <c r="B221" s="2"/>
    </row>
    <row r="222" spans="2:6" x14ac:dyDescent="0.2">
      <c r="B222" s="2" t="s">
        <v>475</v>
      </c>
    </row>
    <row r="223" spans="2:6" x14ac:dyDescent="0.2">
      <c r="B223" s="20" t="s">
        <v>212</v>
      </c>
      <c r="C223" s="19" t="s">
        <v>213</v>
      </c>
      <c r="D223" s="2"/>
    </row>
    <row r="224" spans="2:6" x14ac:dyDescent="0.2">
      <c r="B224" s="18" t="s">
        <v>420</v>
      </c>
      <c r="C224" s="23">
        <v>25</v>
      </c>
    </row>
    <row r="225" spans="2:3" x14ac:dyDescent="0.2">
      <c r="B225" s="18" t="s">
        <v>422</v>
      </c>
      <c r="C225" s="23">
        <v>25</v>
      </c>
    </row>
    <row r="227" spans="2:3" x14ac:dyDescent="0.2">
      <c r="B227" s="20" t="s">
        <v>214</v>
      </c>
      <c r="C227" s="19" t="s">
        <v>213</v>
      </c>
    </row>
    <row r="228" spans="2:3" x14ac:dyDescent="0.2">
      <c r="B228" s="18" t="s">
        <v>445</v>
      </c>
      <c r="C228" s="23">
        <v>100</v>
      </c>
    </row>
    <row r="229" spans="2:3" x14ac:dyDescent="0.2">
      <c r="B229" s="18" t="s">
        <v>446</v>
      </c>
      <c r="C229" s="23">
        <v>50</v>
      </c>
    </row>
    <row r="230" spans="2:3" x14ac:dyDescent="0.2">
      <c r="B230" s="18" t="s">
        <v>447</v>
      </c>
      <c r="C230" s="23">
        <v>70</v>
      </c>
    </row>
    <row r="231" spans="2:3" x14ac:dyDescent="0.2">
      <c r="B231" s="18" t="s">
        <v>420</v>
      </c>
      <c r="C231" s="23">
        <v>65</v>
      </c>
    </row>
    <row r="232" spans="2:3" x14ac:dyDescent="0.2">
      <c r="B232" s="18" t="s">
        <v>422</v>
      </c>
      <c r="C232" s="23">
        <v>25</v>
      </c>
    </row>
    <row r="235" spans="2:3" x14ac:dyDescent="0.2">
      <c r="B235" s="20" t="s">
        <v>215</v>
      </c>
      <c r="C235" s="19" t="s">
        <v>216</v>
      </c>
    </row>
    <row r="236" spans="2:3" x14ac:dyDescent="0.2">
      <c r="B236" s="18" t="s">
        <v>420</v>
      </c>
      <c r="C236" s="23">
        <v>41494800</v>
      </c>
    </row>
    <row r="237" spans="2:3" x14ac:dyDescent="0.2">
      <c r="B237" s="18" t="s">
        <v>422</v>
      </c>
      <c r="C237" s="23">
        <v>41508300</v>
      </c>
    </row>
    <row r="238" spans="2:3" x14ac:dyDescent="0.2">
      <c r="C238" s="19">
        <f>SUM(C235:C237)</f>
        <v>83003100</v>
      </c>
    </row>
    <row r="240" spans="2:3" x14ac:dyDescent="0.2">
      <c r="B240" s="20" t="s">
        <v>217</v>
      </c>
      <c r="C240" s="19" t="s">
        <v>216</v>
      </c>
    </row>
    <row r="241" spans="2:8" x14ac:dyDescent="0.2">
      <c r="B241" s="18" t="s">
        <v>445</v>
      </c>
      <c r="C241" s="23">
        <v>46324080</v>
      </c>
    </row>
    <row r="242" spans="2:8" x14ac:dyDescent="0.2">
      <c r="B242" s="18" t="s">
        <v>446</v>
      </c>
      <c r="C242" s="23">
        <v>36783282.5</v>
      </c>
    </row>
    <row r="243" spans="2:8" x14ac:dyDescent="0.2">
      <c r="B243" s="18" t="s">
        <v>447</v>
      </c>
      <c r="C243" s="23">
        <v>44424187.850000001</v>
      </c>
    </row>
    <row r="244" spans="2:8" x14ac:dyDescent="0.2">
      <c r="B244" s="18" t="s">
        <v>420</v>
      </c>
      <c r="C244" s="23">
        <v>109161144</v>
      </c>
    </row>
    <row r="245" spans="2:8" x14ac:dyDescent="0.2">
      <c r="B245" s="18" t="s">
        <v>422</v>
      </c>
      <c r="C245" s="23">
        <v>42153312</v>
      </c>
    </row>
    <row r="246" spans="2:8" x14ac:dyDescent="0.2">
      <c r="C246" s="19">
        <f>SUM(C240:C245)</f>
        <v>278846006.35000002</v>
      </c>
    </row>
    <row r="249" spans="2:8" x14ac:dyDescent="0.2">
      <c r="B249" s="16" t="s">
        <v>218</v>
      </c>
      <c r="C249" s="19">
        <f>C246-C238</f>
        <v>195842906.35000002</v>
      </c>
    </row>
    <row r="252" spans="2:8" x14ac:dyDescent="0.2">
      <c r="B252" s="2" t="s">
        <v>428</v>
      </c>
    </row>
    <row r="254" spans="2:8" x14ac:dyDescent="0.2">
      <c r="B254" s="16" t="s">
        <v>206</v>
      </c>
      <c r="C254" s="19" t="s">
        <v>220</v>
      </c>
      <c r="D254" s="16" t="s">
        <v>221</v>
      </c>
      <c r="E254" s="16" t="s">
        <v>222</v>
      </c>
      <c r="F254" s="21" t="s">
        <v>223</v>
      </c>
      <c r="G254" s="21" t="s">
        <v>224</v>
      </c>
      <c r="H254" s="10"/>
    </row>
    <row r="255" spans="2:8" x14ac:dyDescent="0.2">
      <c r="B255" s="17" t="s">
        <v>448</v>
      </c>
      <c r="C255" s="23" t="s">
        <v>225</v>
      </c>
      <c r="D255" s="17">
        <v>100</v>
      </c>
      <c r="E255" s="17">
        <v>38.89</v>
      </c>
      <c r="F255" s="26">
        <v>19.7</v>
      </c>
      <c r="G255" s="26">
        <v>1321.7</v>
      </c>
    </row>
    <row r="256" spans="2:8" x14ac:dyDescent="0.2">
      <c r="B256" s="17" t="s">
        <v>449</v>
      </c>
      <c r="C256" s="23" t="s">
        <v>225</v>
      </c>
      <c r="D256" s="17">
        <v>80</v>
      </c>
      <c r="E256" s="17">
        <v>100</v>
      </c>
      <c r="F256" s="26">
        <v>15.394400000000001</v>
      </c>
      <c r="G256" s="26">
        <v>1134.9000000000001</v>
      </c>
    </row>
    <row r="257" spans="2:80" x14ac:dyDescent="0.2">
      <c r="B257" s="17" t="s">
        <v>450</v>
      </c>
      <c r="C257" s="23" t="s">
        <v>225</v>
      </c>
      <c r="D257" s="17">
        <v>66</v>
      </c>
      <c r="E257" s="17">
        <v>99</v>
      </c>
      <c r="F257" s="26">
        <v>40.051500000000004</v>
      </c>
      <c r="G257" s="26">
        <v>1481.9</v>
      </c>
    </row>
    <row r="260" spans="2:80" x14ac:dyDescent="0.2">
      <c r="B260" s="2" t="s">
        <v>227</v>
      </c>
      <c r="C260" s="9" t="s">
        <v>187</v>
      </c>
      <c r="D260" s="2"/>
      <c r="E260" s="2"/>
      <c r="F260" s="10"/>
      <c r="G260" s="10"/>
      <c r="H260" s="10"/>
      <c r="I260" s="2"/>
    </row>
    <row r="262" spans="2:80" x14ac:dyDescent="0.2">
      <c r="B262" s="2" t="s">
        <v>424</v>
      </c>
    </row>
    <row r="264" spans="2:80" x14ac:dyDescent="0.2">
      <c r="B264" s="16" t="s">
        <v>228</v>
      </c>
      <c r="C264" s="19" t="s">
        <v>213</v>
      </c>
      <c r="D264" s="2"/>
    </row>
    <row r="265" spans="2:80" x14ac:dyDescent="0.2">
      <c r="B265" s="17" t="s">
        <v>448</v>
      </c>
      <c r="C265" s="23" t="s">
        <v>230</v>
      </c>
    </row>
    <row r="266" spans="2:80" x14ac:dyDescent="0.2">
      <c r="B266" s="17" t="s">
        <v>449</v>
      </c>
      <c r="C266" s="23" t="s">
        <v>309</v>
      </c>
    </row>
    <row r="267" spans="2:80" x14ac:dyDescent="0.2">
      <c r="B267" s="17" t="s">
        <v>450</v>
      </c>
      <c r="C267" s="23" t="s">
        <v>308</v>
      </c>
    </row>
    <row r="268" spans="2:80" x14ac:dyDescent="0.2">
      <c r="B268" s="17" t="s">
        <v>451</v>
      </c>
      <c r="C268" s="23" t="s">
        <v>430</v>
      </c>
    </row>
    <row r="269" spans="2:80" x14ac:dyDescent="0.2">
      <c r="B269" s="17" t="s">
        <v>451</v>
      </c>
      <c r="C269" s="23" t="s">
        <v>229</v>
      </c>
    </row>
    <row r="270" spans="2:80" x14ac:dyDescent="0.2">
      <c r="B270" s="17" t="s">
        <v>452</v>
      </c>
      <c r="C270" s="23" t="s">
        <v>307</v>
      </c>
    </row>
    <row r="271" spans="2:80" x14ac:dyDescent="0.2">
      <c r="B271" s="17" t="s">
        <v>453</v>
      </c>
      <c r="C271" s="23" t="s">
        <v>308</v>
      </c>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row>
    <row r="272" spans="2:80" x14ac:dyDescent="0.2">
      <c r="B272" s="17"/>
      <c r="C272" s="23"/>
    </row>
    <row r="273" spans="2:4" x14ac:dyDescent="0.2">
      <c r="B273" s="17"/>
      <c r="C273" s="23"/>
    </row>
    <row r="274" spans="2:4" x14ac:dyDescent="0.2">
      <c r="B274" s="17" t="s">
        <v>231</v>
      </c>
      <c r="C274" s="23" t="s">
        <v>216</v>
      </c>
    </row>
    <row r="275" spans="2:4" x14ac:dyDescent="0.2">
      <c r="B275" s="17" t="s">
        <v>448</v>
      </c>
      <c r="C275" s="23" t="s">
        <v>454</v>
      </c>
    </row>
    <row r="276" spans="2:4" x14ac:dyDescent="0.2">
      <c r="B276" s="17" t="s">
        <v>449</v>
      </c>
      <c r="C276" s="23" t="s">
        <v>455</v>
      </c>
    </row>
    <row r="277" spans="2:4" x14ac:dyDescent="0.2">
      <c r="B277" s="17" t="s">
        <v>450</v>
      </c>
      <c r="C277" s="23" t="s">
        <v>456</v>
      </c>
    </row>
    <row r="278" spans="2:4" x14ac:dyDescent="0.2">
      <c r="B278" s="17" t="s">
        <v>451</v>
      </c>
      <c r="C278" s="23" t="s">
        <v>457</v>
      </c>
    </row>
    <row r="279" spans="2:4" x14ac:dyDescent="0.2">
      <c r="B279" s="17" t="s">
        <v>451</v>
      </c>
      <c r="C279" s="23" t="s">
        <v>310</v>
      </c>
    </row>
    <row r="280" spans="2:4" x14ac:dyDescent="0.2">
      <c r="B280" s="17" t="s">
        <v>452</v>
      </c>
      <c r="C280" s="23" t="s">
        <v>458</v>
      </c>
    </row>
    <row r="281" spans="2:4" x14ac:dyDescent="0.2">
      <c r="B281" s="17" t="s">
        <v>453</v>
      </c>
      <c r="C281" s="23" t="s">
        <v>459</v>
      </c>
    </row>
    <row r="284" spans="2:4" x14ac:dyDescent="0.2">
      <c r="B284" s="16" t="s">
        <v>232</v>
      </c>
      <c r="C284" s="19" t="s">
        <v>233</v>
      </c>
      <c r="D284" s="2"/>
    </row>
    <row r="285" spans="2:4" x14ac:dyDescent="0.2">
      <c r="B285" s="17" t="s">
        <v>187</v>
      </c>
      <c r="C285" s="23" t="s">
        <v>187</v>
      </c>
    </row>
    <row r="288" spans="2:4" x14ac:dyDescent="0.2">
      <c r="B288" s="2" t="s">
        <v>234</v>
      </c>
      <c r="C288" s="5" t="s">
        <v>187</v>
      </c>
    </row>
    <row r="291" spans="2:9" x14ac:dyDescent="0.2">
      <c r="B291" s="2" t="s">
        <v>425</v>
      </c>
    </row>
    <row r="293" spans="2:9" x14ac:dyDescent="0.2">
      <c r="B293" s="16" t="s">
        <v>206</v>
      </c>
      <c r="C293" s="19" t="s">
        <v>220</v>
      </c>
      <c r="D293" s="16" t="s">
        <v>221</v>
      </c>
      <c r="E293" s="16" t="s">
        <v>222</v>
      </c>
      <c r="F293" s="21" t="s">
        <v>223</v>
      </c>
      <c r="G293" s="21" t="s">
        <v>224</v>
      </c>
      <c r="H293" s="10"/>
    </row>
    <row r="294" spans="2:9" x14ac:dyDescent="0.2">
      <c r="B294" s="17" t="s">
        <v>429</v>
      </c>
      <c r="C294" s="23" t="s">
        <v>226</v>
      </c>
      <c r="D294" s="17">
        <v>150</v>
      </c>
      <c r="E294" s="17"/>
      <c r="F294" s="26">
        <v>148.26300000000001</v>
      </c>
      <c r="G294" s="26">
        <v>349.6</v>
      </c>
    </row>
    <row r="295" spans="2:9" x14ac:dyDescent="0.2">
      <c r="B295" s="17" t="s">
        <v>472</v>
      </c>
      <c r="C295" s="23" t="s">
        <v>225</v>
      </c>
      <c r="D295" s="17">
        <v>300</v>
      </c>
      <c r="E295" s="17">
        <v>59.09</v>
      </c>
      <c r="F295" s="26">
        <v>2.1413000000000002</v>
      </c>
      <c r="G295" s="26">
        <v>1.8</v>
      </c>
    </row>
    <row r="297" spans="2:9" x14ac:dyDescent="0.2">
      <c r="B297" s="2" t="s">
        <v>473</v>
      </c>
      <c r="C297" s="9">
        <f>H89</f>
        <v>0.1164</v>
      </c>
      <c r="D297" s="2"/>
      <c r="E297" s="2"/>
      <c r="F297" s="10"/>
      <c r="G297" s="10"/>
      <c r="H297" s="10"/>
      <c r="I297" s="2"/>
    </row>
    <row r="299" spans="2:9" x14ac:dyDescent="0.2">
      <c r="B299" s="2" t="s">
        <v>424</v>
      </c>
    </row>
    <row r="301" spans="2:9" x14ac:dyDescent="0.2">
      <c r="B301" s="16" t="s">
        <v>228</v>
      </c>
      <c r="C301" s="19" t="s">
        <v>213</v>
      </c>
      <c r="D301" s="2"/>
    </row>
    <row r="302" spans="2:9" x14ac:dyDescent="0.2">
      <c r="B302" s="17" t="s">
        <v>421</v>
      </c>
      <c r="C302" s="23" t="s">
        <v>311</v>
      </c>
    </row>
    <row r="303" spans="2:9" x14ac:dyDescent="0.2">
      <c r="B303" s="17" t="s">
        <v>423</v>
      </c>
      <c r="C303" s="23" t="s">
        <v>431</v>
      </c>
    </row>
    <row r="304" spans="2:9" x14ac:dyDescent="0.2">
      <c r="B304" s="17"/>
      <c r="C304" s="23"/>
    </row>
    <row r="305" spans="2:80" x14ac:dyDescent="0.2">
      <c r="B305" s="17"/>
      <c r="C305" s="23"/>
    </row>
    <row r="306" spans="2:80" x14ac:dyDescent="0.2">
      <c r="B306" s="17" t="s">
        <v>231</v>
      </c>
      <c r="C306" s="23" t="s">
        <v>216</v>
      </c>
    </row>
    <row r="307" spans="2:80" x14ac:dyDescent="0.2">
      <c r="B307" s="17" t="s">
        <v>421</v>
      </c>
      <c r="C307" s="23" t="s">
        <v>460</v>
      </c>
    </row>
    <row r="308" spans="2:80" x14ac:dyDescent="0.2">
      <c r="B308" s="17" t="s">
        <v>423</v>
      </c>
      <c r="C308" s="23" t="s">
        <v>461</v>
      </c>
    </row>
    <row r="311" spans="2:80" x14ac:dyDescent="0.2">
      <c r="B311" s="16" t="s">
        <v>232</v>
      </c>
      <c r="C311" s="19" t="s">
        <v>233</v>
      </c>
      <c r="D311" s="2"/>
    </row>
    <row r="312" spans="2:80" x14ac:dyDescent="0.2">
      <c r="B312" s="17" t="s">
        <v>187</v>
      </c>
      <c r="C312" s="23" t="s">
        <v>187</v>
      </c>
    </row>
    <row r="315" spans="2:80" x14ac:dyDescent="0.2">
      <c r="B315" s="2" t="s">
        <v>234</v>
      </c>
    </row>
    <row r="318" spans="2:80" x14ac:dyDescent="0.2">
      <c r="B318" s="2" t="s">
        <v>426</v>
      </c>
    </row>
    <row r="319" spans="2:80" x14ac:dyDescent="0.2">
      <c r="B319" s="16" t="s">
        <v>206</v>
      </c>
      <c r="C319" s="19" t="s">
        <v>238</v>
      </c>
      <c r="D319" s="16" t="s">
        <v>239</v>
      </c>
      <c r="E319" s="16" t="s">
        <v>240</v>
      </c>
      <c r="F319" s="21" t="s">
        <v>241</v>
      </c>
      <c r="G319" s="10"/>
    </row>
    <row r="320" spans="2:80" x14ac:dyDescent="0.2">
      <c r="B320" s="17" t="s">
        <v>187</v>
      </c>
      <c r="C320" s="23" t="s">
        <v>187</v>
      </c>
      <c r="D320" s="17" t="s">
        <v>187</v>
      </c>
      <c r="E320" s="17" t="s">
        <v>187</v>
      </c>
      <c r="F320" s="26" t="s">
        <v>187</v>
      </c>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row>
    <row r="321" spans="2:4" x14ac:dyDescent="0.2">
      <c r="B321" s="1" t="s">
        <v>242</v>
      </c>
    </row>
    <row r="324" spans="2:4" x14ac:dyDescent="0.2">
      <c r="B324" s="16" t="s">
        <v>228</v>
      </c>
      <c r="C324" s="19" t="s">
        <v>213</v>
      </c>
      <c r="D324" s="2"/>
    </row>
    <row r="325" spans="2:4" x14ac:dyDescent="0.2">
      <c r="B325" s="17" t="s">
        <v>235</v>
      </c>
      <c r="C325" s="23" t="s">
        <v>311</v>
      </c>
    </row>
    <row r="326" spans="2:4" x14ac:dyDescent="0.2">
      <c r="B326" s="17" t="s">
        <v>236</v>
      </c>
      <c r="C326" s="23" t="s">
        <v>312</v>
      </c>
    </row>
    <row r="327" spans="2:4" x14ac:dyDescent="0.2">
      <c r="B327" s="17"/>
      <c r="C327" s="23"/>
    </row>
    <row r="328" spans="2:4" x14ac:dyDescent="0.2">
      <c r="B328" s="17"/>
      <c r="C328" s="23"/>
    </row>
    <row r="329" spans="2:4" x14ac:dyDescent="0.2">
      <c r="B329" s="17" t="s">
        <v>231</v>
      </c>
      <c r="C329" s="23" t="s">
        <v>216</v>
      </c>
    </row>
    <row r="330" spans="2:4" x14ac:dyDescent="0.2">
      <c r="B330" s="17" t="s">
        <v>235</v>
      </c>
      <c r="C330" s="23" t="s">
        <v>313</v>
      </c>
    </row>
    <row r="331" spans="2:4" x14ac:dyDescent="0.2">
      <c r="B331" s="17" t="s">
        <v>236</v>
      </c>
      <c r="C331" s="23" t="s">
        <v>314</v>
      </c>
    </row>
    <row r="334" spans="2:4" x14ac:dyDescent="0.2">
      <c r="B334" s="16" t="s">
        <v>232</v>
      </c>
      <c r="C334" s="19" t="s">
        <v>233</v>
      </c>
      <c r="D334" s="2"/>
    </row>
    <row r="335" spans="2:4" x14ac:dyDescent="0.2">
      <c r="B335" s="17" t="s">
        <v>187</v>
      </c>
      <c r="C335" s="23" t="s">
        <v>187</v>
      </c>
    </row>
    <row r="338" spans="2:7" x14ac:dyDescent="0.2">
      <c r="B338" s="2" t="s">
        <v>234</v>
      </c>
    </row>
    <row r="341" spans="2:7" x14ac:dyDescent="0.2">
      <c r="B341" s="2" t="s">
        <v>237</v>
      </c>
    </row>
    <row r="342" spans="2:7" x14ac:dyDescent="0.2">
      <c r="B342" s="16" t="s">
        <v>206</v>
      </c>
      <c r="C342" s="19" t="s">
        <v>238</v>
      </c>
      <c r="D342" s="16" t="s">
        <v>239</v>
      </c>
      <c r="E342" s="16" t="s">
        <v>240</v>
      </c>
      <c r="F342" s="21" t="s">
        <v>241</v>
      </c>
      <c r="G342" s="10"/>
    </row>
    <row r="343" spans="2:7" x14ac:dyDescent="0.2">
      <c r="B343" s="17" t="s">
        <v>187</v>
      </c>
      <c r="C343" s="23" t="s">
        <v>187</v>
      </c>
      <c r="D343" s="17" t="s">
        <v>187</v>
      </c>
      <c r="E343" s="17" t="s">
        <v>187</v>
      </c>
      <c r="F343" s="26" t="s">
        <v>187</v>
      </c>
    </row>
    <row r="344" spans="2:7" x14ac:dyDescent="0.2">
      <c r="B344" s="1" t="s">
        <v>242</v>
      </c>
    </row>
  </sheetData>
  <mergeCells count="4">
    <mergeCell ref="B1:E1"/>
    <mergeCell ref="B172:C172"/>
    <mergeCell ref="C3:C8"/>
    <mergeCell ref="D3:D8"/>
  </mergeCells>
  <hyperlinks>
    <hyperlink ref="A1" location="Index!A1" display="Index" xr:uid="{1FE37E0E-312E-4E69-851C-2989F4AF3AEA}"/>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30</vt:i4>
      </vt:variant>
    </vt:vector>
  </HeadingPairs>
  <TitlesOfParts>
    <vt:vector size="33" baseType="lpstr">
      <vt:lpstr>Index</vt:lpstr>
      <vt:lpstr>TELSFSIF</vt:lpstr>
      <vt:lpstr>THLSFSIF</vt:lpstr>
      <vt:lpstr>Index!Main_Sheet</vt:lpstr>
      <vt:lpstr>TELSFSIF</vt:lpstr>
      <vt:lpstr>TELSFSIF!TELSFSIF_Aif_cat</vt:lpstr>
      <vt:lpstr>TELSFSIF!TELSFSIF_Debt_Related</vt:lpstr>
      <vt:lpstr>TELSFSIF!TELSFSIF_Debt_Related_UNLISTED</vt:lpstr>
      <vt:lpstr>TELSFSIF!TELSFSIF_EQ</vt:lpstr>
      <vt:lpstr>TELSFSIF!TELSFSIF_EQ_FU_Related</vt:lpstr>
      <vt:lpstr>TELSFSIF!TELSFSIF_EQ_Related</vt:lpstr>
      <vt:lpstr>TELSFSIF!TELSFSIF_FD</vt:lpstr>
      <vt:lpstr>TELSFSIF!TELSFSIF_Foreign_Units</vt:lpstr>
      <vt:lpstr>TELSFSIF!TELSFSIF_GOV_SEC</vt:lpstr>
      <vt:lpstr>TELSFSIF!TELSFSIF_MM</vt:lpstr>
      <vt:lpstr>TELSFSIF!TELSFSIF_Mutual_F_Units</vt:lpstr>
      <vt:lpstr>TELSFSIF!TELSFSIF_Securitied_Debt</vt:lpstr>
      <vt:lpstr>TELSFSIF!TELSFSIF_Securitied_Debt_1</vt:lpstr>
      <vt:lpstr>TELSFSIF!TELSFSIFNAV_1</vt:lpstr>
      <vt:lpstr>THLSFSIF</vt:lpstr>
      <vt:lpstr>THLSFSIF!THLSFSIF_Aif_cat_1</vt:lpstr>
      <vt:lpstr>THLSFSIF!THLSFSIF_Debt_Related_1</vt:lpstr>
      <vt:lpstr>THLSFSIF!THLSFSIF_Debt_Related_UNLISTED_1</vt:lpstr>
      <vt:lpstr>THLSFSIF!THLSFSIF_EQ</vt:lpstr>
      <vt:lpstr>THLSFSIF!THLSFSIF_EQ_Related</vt:lpstr>
      <vt:lpstr>THLSFSIF!THLSFSIF_FD_1</vt:lpstr>
      <vt:lpstr>THLSFSIF!THLSFSIF_Foreign_Units_1</vt:lpstr>
      <vt:lpstr>THLSFSIF!THLSFSIF_GOV_SEC</vt:lpstr>
      <vt:lpstr>THLSFSIF!THLSFSIF_MM_1</vt:lpstr>
      <vt:lpstr>THLSFSIF!THLSFSIF_Mutual_F_Units_1</vt:lpstr>
      <vt:lpstr>THLSFSIF!THLSFSIF_Securitied_Debt_1_1</vt:lpstr>
      <vt:lpstr>THLSFSIF!THLSFSIF_Securitied_Debt_2</vt:lpstr>
      <vt:lpstr>THLSFSIF!THLSFSIFNAV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Ponlinga Raja</dc:creator>
  <cp:lastModifiedBy>Hasnoor Daruwalla</cp:lastModifiedBy>
  <dcterms:created xsi:type="dcterms:W3CDTF">2026-08-04T15:35:49Z</dcterms:created>
  <dcterms:modified xsi:type="dcterms:W3CDTF">2026-10-08T11:25:06Z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992d650-9f13-46a3-b8fc-6df5be32bb6b_Enabled">
    <vt:lpwstr>true</vt:lpwstr>
  </property>
  <property fmtid="{D5CDD505-2E9C-101B-9397-08002B2CF9AE}" pid="3" name="MSIP_Label_4992d650-9f13-46a3-b8fc-6df5be32bb6b_SetDate">
    <vt:lpwstr>2026-08-04T15:36:13Z</vt:lpwstr>
  </property>
  <property fmtid="{D5CDD505-2E9C-101B-9397-08002B2CF9AE}" pid="4" name="MSIP_Label_4992d650-9f13-46a3-b8fc-6df5be32bb6b_Method">
    <vt:lpwstr>Standard</vt:lpwstr>
  </property>
  <property fmtid="{D5CDD505-2E9C-101B-9397-08002B2CF9AE}" pid="5" name="MSIP_Label_4992d650-9f13-46a3-b8fc-6df5be32bb6b_Name">
    <vt:lpwstr>Public</vt:lpwstr>
  </property>
  <property fmtid="{D5CDD505-2E9C-101B-9397-08002B2CF9AE}" pid="6" name="MSIP_Label_4992d650-9f13-46a3-b8fc-6df5be32bb6b_SiteId">
    <vt:lpwstr>0c4669bc-3858-4b9c-8f39-1b8858daf382</vt:lpwstr>
  </property>
  <property fmtid="{D5CDD505-2E9C-101B-9397-08002B2CF9AE}" pid="7" name="MSIP_Label_4992d650-9f13-46a3-b8fc-6df5be32bb6b_ActionId">
    <vt:lpwstr>bcdc23a1-ee2d-4d51-822c-e308b553b8f3</vt:lpwstr>
  </property>
  <property fmtid="{D5CDD505-2E9C-101B-9397-08002B2CF9AE}" pid="8" name="MSIP_Label_4992d650-9f13-46a3-b8fc-6df5be32bb6b_ContentBits">
    <vt:lpwstr>0</vt:lpwstr>
  </property>
  <property fmtid="{D5CDD505-2E9C-101B-9397-08002B2CF9AE}" pid="9" name="MSIP_Label_4992d650-9f13-46a3-b8fc-6df5be32bb6b_Tag">
    <vt:lpwstr>10, 3, 0, 1</vt:lpwstr>
  </property>
</Properties>
</file>